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E309" lockStructure="1"/>
  <bookViews>
    <workbookView xWindow="240" yWindow="120" windowWidth="19320" windowHeight="11424" tabRatio="891"/>
  </bookViews>
  <sheets>
    <sheet name="Content" sheetId="16" r:id="rId1"/>
    <sheet name="Summary" sheetId="13" r:id="rId2"/>
    <sheet name="Property 1" sheetId="1" r:id="rId3"/>
    <sheet name="Property 2" sheetId="9" r:id="rId4"/>
    <sheet name="Property 3" sheetId="10" r:id="rId5"/>
    <sheet name="Property 4" sheetId="11" r:id="rId6"/>
    <sheet name="Property 5" sheetId="12" r:id="rId7"/>
    <sheet name="Property 6" sheetId="17" r:id="rId8"/>
    <sheet name="Property 7" sheetId="18" r:id="rId9"/>
    <sheet name="Property 8" sheetId="19" r:id="rId10"/>
    <sheet name="Property 9" sheetId="20" r:id="rId11"/>
    <sheet name="Property 10" sheetId="21" r:id="rId12"/>
    <sheet name="Terms of Use" sheetId="14" r:id="rId13"/>
  </sheets>
  <definedNames>
    <definedName name="_xlnm.Print_Area" localSheetId="1">Summary!$A$1:$T$47</definedName>
  </definedNames>
  <calcPr calcId="145621"/>
</workbook>
</file>

<file path=xl/calcChain.xml><?xml version="1.0" encoding="utf-8"?>
<calcChain xmlns="http://schemas.openxmlformats.org/spreadsheetml/2006/main">
  <c r="D10" i="1" l="1"/>
  <c r="E10" i="1" s="1"/>
  <c r="D15" i="1"/>
  <c r="E15" i="1" s="1"/>
  <c r="F15" i="1" s="1"/>
  <c r="G15" i="1" s="1"/>
  <c r="H15" i="1" s="1"/>
  <c r="I15" i="1" s="1"/>
  <c r="J15" i="1" s="1"/>
  <c r="K15" i="1" s="1"/>
  <c r="L15" i="1" s="1"/>
  <c r="M15" i="1" s="1"/>
  <c r="N15" i="1" s="1"/>
  <c r="O15" i="1" s="1"/>
  <c r="N15" i="13"/>
  <c r="M15" i="13"/>
  <c r="L15" i="13"/>
  <c r="K15" i="13"/>
  <c r="P3" i="21"/>
  <c r="D9" i="21"/>
  <c r="P12" i="21"/>
  <c r="N11" i="13" s="1"/>
  <c r="P13" i="21"/>
  <c r="N12" i="13" s="1"/>
  <c r="D14" i="21"/>
  <c r="E14" i="21"/>
  <c r="F14" i="21"/>
  <c r="G14" i="21"/>
  <c r="H14" i="21"/>
  <c r="I14" i="21"/>
  <c r="J14" i="21"/>
  <c r="K14" i="21"/>
  <c r="L14" i="21"/>
  <c r="M14" i="21"/>
  <c r="N14" i="21"/>
  <c r="O14" i="21"/>
  <c r="P16" i="21"/>
  <c r="P17" i="21"/>
  <c r="N16" i="13" s="1"/>
  <c r="P18" i="21"/>
  <c r="N17" i="13" s="1"/>
  <c r="P19" i="21"/>
  <c r="N18" i="13" s="1"/>
  <c r="D20" i="21"/>
  <c r="P20" i="21" s="1"/>
  <c r="N19" i="13" s="1"/>
  <c r="P21" i="21"/>
  <c r="N20" i="13" s="1"/>
  <c r="P22" i="21"/>
  <c r="N21" i="13" s="1"/>
  <c r="P23" i="21"/>
  <c r="N22" i="13" s="1"/>
  <c r="P24" i="21"/>
  <c r="N23" i="13" s="1"/>
  <c r="P25" i="21"/>
  <c r="N24" i="13" s="1"/>
  <c r="P26" i="21"/>
  <c r="N25" i="13" s="1"/>
  <c r="P27" i="21"/>
  <c r="N26" i="13" s="1"/>
  <c r="P28" i="21"/>
  <c r="N27" i="13" s="1"/>
  <c r="D29" i="21"/>
  <c r="E29" i="21"/>
  <c r="F29" i="21"/>
  <c r="F36" i="21" s="1"/>
  <c r="G29" i="21"/>
  <c r="G36" i="21" s="1"/>
  <c r="H29" i="21"/>
  <c r="I29" i="21"/>
  <c r="I36" i="21" s="1"/>
  <c r="J29" i="21"/>
  <c r="J36" i="21" s="1"/>
  <c r="K29" i="21"/>
  <c r="K36" i="21" s="1"/>
  <c r="L29" i="21"/>
  <c r="M29" i="21"/>
  <c r="M36" i="21" s="1"/>
  <c r="N29" i="21"/>
  <c r="N36" i="21" s="1"/>
  <c r="O29" i="21"/>
  <c r="O36" i="21" s="1"/>
  <c r="P30" i="21"/>
  <c r="N29" i="13" s="1"/>
  <c r="P31" i="21"/>
  <c r="N30" i="13" s="1"/>
  <c r="P32" i="21"/>
  <c r="N31" i="13" s="1"/>
  <c r="P33" i="21"/>
  <c r="N32" i="13" s="1"/>
  <c r="P34" i="21"/>
  <c r="N33" i="13" s="1"/>
  <c r="P35" i="21"/>
  <c r="N34" i="13" s="1"/>
  <c r="D36" i="21"/>
  <c r="H36" i="21"/>
  <c r="L36" i="21"/>
  <c r="P3" i="20"/>
  <c r="D9" i="20"/>
  <c r="P12" i="20"/>
  <c r="M11" i="13" s="1"/>
  <c r="P13" i="20"/>
  <c r="D14" i="20"/>
  <c r="E14" i="20"/>
  <c r="F14" i="20"/>
  <c r="G14" i="20"/>
  <c r="H14" i="20"/>
  <c r="I14" i="20"/>
  <c r="I38" i="20" s="1"/>
  <c r="J14" i="20"/>
  <c r="K14" i="20"/>
  <c r="L14" i="20"/>
  <c r="M14" i="20"/>
  <c r="M38" i="20" s="1"/>
  <c r="N14" i="20"/>
  <c r="O14" i="20"/>
  <c r="P16" i="20"/>
  <c r="P17" i="20"/>
  <c r="M16" i="13" s="1"/>
  <c r="P18" i="20"/>
  <c r="P19" i="20"/>
  <c r="M18" i="13" s="1"/>
  <c r="D20" i="20"/>
  <c r="P20" i="20" s="1"/>
  <c r="M19" i="13" s="1"/>
  <c r="P21" i="20"/>
  <c r="M20" i="13" s="1"/>
  <c r="P22" i="20"/>
  <c r="M21" i="13" s="1"/>
  <c r="P23" i="20"/>
  <c r="M22" i="13" s="1"/>
  <c r="P24" i="20"/>
  <c r="M23" i="13" s="1"/>
  <c r="P25" i="20"/>
  <c r="M24" i="13" s="1"/>
  <c r="P26" i="20"/>
  <c r="M25" i="13" s="1"/>
  <c r="P27" i="20"/>
  <c r="M26" i="13" s="1"/>
  <c r="P28" i="20"/>
  <c r="M27" i="13" s="1"/>
  <c r="D29" i="20"/>
  <c r="E29" i="20"/>
  <c r="F29" i="20"/>
  <c r="F36" i="20" s="1"/>
  <c r="F38" i="20" s="1"/>
  <c r="G29" i="20"/>
  <c r="H29" i="20"/>
  <c r="H36" i="20" s="1"/>
  <c r="H38" i="20" s="1"/>
  <c r="I29" i="20"/>
  <c r="J29" i="20"/>
  <c r="J36" i="20" s="1"/>
  <c r="J38" i="20" s="1"/>
  <c r="K29" i="20"/>
  <c r="L29" i="20"/>
  <c r="L36" i="20" s="1"/>
  <c r="L38" i="20" s="1"/>
  <c r="M29" i="20"/>
  <c r="N29" i="20"/>
  <c r="N36" i="20" s="1"/>
  <c r="N38" i="20" s="1"/>
  <c r="O29" i="20"/>
  <c r="P29" i="20"/>
  <c r="M28" i="13" s="1"/>
  <c r="P30" i="20"/>
  <c r="M29" i="13" s="1"/>
  <c r="P31" i="20"/>
  <c r="M30" i="13" s="1"/>
  <c r="P32" i="20"/>
  <c r="M31" i="13" s="1"/>
  <c r="P33" i="20"/>
  <c r="M32" i="13" s="1"/>
  <c r="P34" i="20"/>
  <c r="M33" i="13" s="1"/>
  <c r="P35" i="20"/>
  <c r="M34" i="13" s="1"/>
  <c r="E36" i="20"/>
  <c r="G36" i="20"/>
  <c r="I36" i="20"/>
  <c r="K36" i="20"/>
  <c r="M36" i="20"/>
  <c r="O36" i="20"/>
  <c r="P3" i="19"/>
  <c r="D9" i="19"/>
  <c r="P12" i="19"/>
  <c r="L11" i="13" s="1"/>
  <c r="P13" i="19"/>
  <c r="L12" i="13" s="1"/>
  <c r="D14" i="19"/>
  <c r="E14" i="19"/>
  <c r="F14" i="19"/>
  <c r="G14" i="19"/>
  <c r="H14" i="19"/>
  <c r="I14" i="19"/>
  <c r="J14" i="19"/>
  <c r="K14" i="19"/>
  <c r="L14" i="19"/>
  <c r="M14" i="19"/>
  <c r="N14" i="19"/>
  <c r="O14" i="19"/>
  <c r="P16" i="19"/>
  <c r="P17" i="19"/>
  <c r="L16" i="13" s="1"/>
  <c r="P18" i="19"/>
  <c r="L17" i="13" s="1"/>
  <c r="P19" i="19"/>
  <c r="L18" i="13" s="1"/>
  <c r="D20" i="19"/>
  <c r="P20" i="19" s="1"/>
  <c r="L19" i="13" s="1"/>
  <c r="P21" i="19"/>
  <c r="L20" i="13" s="1"/>
  <c r="P22" i="19"/>
  <c r="L21" i="13" s="1"/>
  <c r="P23" i="19"/>
  <c r="L22" i="13" s="1"/>
  <c r="P24" i="19"/>
  <c r="L23" i="13" s="1"/>
  <c r="P25" i="19"/>
  <c r="L24" i="13" s="1"/>
  <c r="P26" i="19"/>
  <c r="L25" i="13" s="1"/>
  <c r="P27" i="19"/>
  <c r="L26" i="13" s="1"/>
  <c r="P28" i="19"/>
  <c r="L27" i="13" s="1"/>
  <c r="D29" i="19"/>
  <c r="E29" i="19"/>
  <c r="F29" i="19"/>
  <c r="G29" i="19"/>
  <c r="G36" i="19" s="1"/>
  <c r="G38" i="19" s="1"/>
  <c r="H29" i="19"/>
  <c r="I29" i="19"/>
  <c r="I36" i="19" s="1"/>
  <c r="J29" i="19"/>
  <c r="K29" i="19"/>
  <c r="K36" i="19" s="1"/>
  <c r="K38" i="19" s="1"/>
  <c r="L29" i="19"/>
  <c r="M29" i="19"/>
  <c r="M36" i="19" s="1"/>
  <c r="N29" i="19"/>
  <c r="O29" i="19"/>
  <c r="O36" i="19" s="1"/>
  <c r="O38" i="19" s="1"/>
  <c r="P30" i="19"/>
  <c r="L29" i="13" s="1"/>
  <c r="P31" i="19"/>
  <c r="L30" i="13" s="1"/>
  <c r="P32" i="19"/>
  <c r="L31" i="13" s="1"/>
  <c r="P33" i="19"/>
  <c r="L32" i="13" s="1"/>
  <c r="P34" i="19"/>
  <c r="L33" i="13" s="1"/>
  <c r="P35" i="19"/>
  <c r="L34" i="13" s="1"/>
  <c r="D36" i="19"/>
  <c r="F36" i="19"/>
  <c r="H36" i="19"/>
  <c r="J36" i="19"/>
  <c r="L36" i="19"/>
  <c r="N36" i="19"/>
  <c r="I38" i="19"/>
  <c r="I41" i="19" s="1"/>
  <c r="M38" i="19"/>
  <c r="M41" i="19" s="1"/>
  <c r="I42" i="19"/>
  <c r="M42" i="19"/>
  <c r="P3" i="18"/>
  <c r="D9" i="18"/>
  <c r="P12" i="18"/>
  <c r="K11" i="13" s="1"/>
  <c r="P13" i="18"/>
  <c r="K12" i="13" s="1"/>
  <c r="D14" i="18"/>
  <c r="E14" i="18"/>
  <c r="F14" i="18"/>
  <c r="G14" i="18"/>
  <c r="H14" i="18"/>
  <c r="I14" i="18"/>
  <c r="J14" i="18"/>
  <c r="K14" i="18"/>
  <c r="L14" i="18"/>
  <c r="M14" i="18"/>
  <c r="N14" i="18"/>
  <c r="O14" i="18"/>
  <c r="P16" i="18"/>
  <c r="P17" i="18"/>
  <c r="K16" i="13" s="1"/>
  <c r="P18" i="18"/>
  <c r="K17" i="13" s="1"/>
  <c r="P19" i="18"/>
  <c r="K18" i="13" s="1"/>
  <c r="D20" i="18"/>
  <c r="P20" i="18" s="1"/>
  <c r="K19" i="13" s="1"/>
  <c r="P21" i="18"/>
  <c r="K20" i="13" s="1"/>
  <c r="P22" i="18"/>
  <c r="K21" i="13" s="1"/>
  <c r="P23" i="18"/>
  <c r="K22" i="13" s="1"/>
  <c r="P24" i="18"/>
  <c r="K23" i="13" s="1"/>
  <c r="P25" i="18"/>
  <c r="K24" i="13" s="1"/>
  <c r="P26" i="18"/>
  <c r="K25" i="13" s="1"/>
  <c r="P27" i="18"/>
  <c r="K26" i="13" s="1"/>
  <c r="P28" i="18"/>
  <c r="K27" i="13" s="1"/>
  <c r="D29" i="18"/>
  <c r="E29" i="18"/>
  <c r="P29" i="18" s="1"/>
  <c r="K28" i="13" s="1"/>
  <c r="F29" i="18"/>
  <c r="F36" i="18" s="1"/>
  <c r="F38" i="18" s="1"/>
  <c r="G29" i="18"/>
  <c r="H29" i="18"/>
  <c r="H36" i="18" s="1"/>
  <c r="H38" i="18" s="1"/>
  <c r="I29" i="18"/>
  <c r="J29" i="18"/>
  <c r="J36" i="18" s="1"/>
  <c r="J38" i="18" s="1"/>
  <c r="K29" i="18"/>
  <c r="L29" i="18"/>
  <c r="L36" i="18" s="1"/>
  <c r="L38" i="18" s="1"/>
  <c r="M29" i="18"/>
  <c r="N29" i="18"/>
  <c r="N36" i="18" s="1"/>
  <c r="N38" i="18" s="1"/>
  <c r="O29" i="18"/>
  <c r="P30" i="18"/>
  <c r="K29" i="13" s="1"/>
  <c r="P31" i="18"/>
  <c r="K30" i="13" s="1"/>
  <c r="P32" i="18"/>
  <c r="K31" i="13" s="1"/>
  <c r="P33" i="18"/>
  <c r="K32" i="13" s="1"/>
  <c r="P34" i="18"/>
  <c r="K33" i="13" s="1"/>
  <c r="P35" i="18"/>
  <c r="K34" i="13" s="1"/>
  <c r="E36" i="18"/>
  <c r="G36" i="18"/>
  <c r="I36" i="18"/>
  <c r="K36" i="18"/>
  <c r="M36" i="18"/>
  <c r="O36" i="18"/>
  <c r="P23" i="17"/>
  <c r="J22" i="13" s="1"/>
  <c r="J15" i="13"/>
  <c r="P3" i="17"/>
  <c r="D9" i="17"/>
  <c r="P12" i="17"/>
  <c r="J11" i="13" s="1"/>
  <c r="P13" i="17"/>
  <c r="J12" i="13" s="1"/>
  <c r="D14" i="17"/>
  <c r="E14" i="17"/>
  <c r="F14" i="17"/>
  <c r="G14" i="17"/>
  <c r="H14" i="17"/>
  <c r="I14" i="17"/>
  <c r="J14" i="17"/>
  <c r="K14" i="17"/>
  <c r="L14" i="17"/>
  <c r="M14" i="17"/>
  <c r="N14" i="17"/>
  <c r="O14" i="17"/>
  <c r="P16" i="17"/>
  <c r="P17" i="17"/>
  <c r="J16" i="13" s="1"/>
  <c r="P18" i="17"/>
  <c r="J17" i="13" s="1"/>
  <c r="P19" i="17"/>
  <c r="J18" i="13" s="1"/>
  <c r="D20" i="17"/>
  <c r="P20" i="17" s="1"/>
  <c r="J19" i="13" s="1"/>
  <c r="P21" i="17"/>
  <c r="J20" i="13" s="1"/>
  <c r="P22" i="17"/>
  <c r="J21" i="13" s="1"/>
  <c r="P24" i="17"/>
  <c r="J23" i="13" s="1"/>
  <c r="P25" i="17"/>
  <c r="J24" i="13" s="1"/>
  <c r="P26" i="17"/>
  <c r="J25" i="13" s="1"/>
  <c r="P27" i="17"/>
  <c r="J26" i="13" s="1"/>
  <c r="P28" i="17"/>
  <c r="J27" i="13" s="1"/>
  <c r="D29" i="17"/>
  <c r="E29" i="17"/>
  <c r="F29" i="17"/>
  <c r="F36" i="17" s="1"/>
  <c r="F38" i="17" s="1"/>
  <c r="G29" i="17"/>
  <c r="G36" i="17" s="1"/>
  <c r="H29" i="17"/>
  <c r="I29" i="17"/>
  <c r="I36" i="17" s="1"/>
  <c r="J29" i="17"/>
  <c r="J36" i="17" s="1"/>
  <c r="J38" i="17" s="1"/>
  <c r="K29" i="17"/>
  <c r="K36" i="17" s="1"/>
  <c r="L29" i="17"/>
  <c r="M29" i="17"/>
  <c r="M36" i="17" s="1"/>
  <c r="N29" i="17"/>
  <c r="N36" i="17" s="1"/>
  <c r="N38" i="17" s="1"/>
  <c r="O29" i="17"/>
  <c r="O36" i="17" s="1"/>
  <c r="P30" i="17"/>
  <c r="J29" i="13" s="1"/>
  <c r="P31" i="17"/>
  <c r="J30" i="13" s="1"/>
  <c r="P32" i="17"/>
  <c r="J31" i="13" s="1"/>
  <c r="P33" i="17"/>
  <c r="J32" i="13" s="1"/>
  <c r="P34" i="17"/>
  <c r="J33" i="13" s="1"/>
  <c r="P35" i="17"/>
  <c r="J34" i="13" s="1"/>
  <c r="D36" i="17"/>
  <c r="H36" i="17"/>
  <c r="L36" i="17"/>
  <c r="D38" i="17"/>
  <c r="H38" i="17"/>
  <c r="L38" i="17"/>
  <c r="D41" i="17"/>
  <c r="H41" i="17"/>
  <c r="L41" i="17"/>
  <c r="D42" i="17"/>
  <c r="H42" i="17"/>
  <c r="L42" i="17"/>
  <c r="M3" i="16"/>
  <c r="D9" i="1"/>
  <c r="D9" i="9"/>
  <c r="D9" i="10"/>
  <c r="D9" i="12"/>
  <c r="I3" i="14"/>
  <c r="P3" i="12"/>
  <c r="P3" i="11"/>
  <c r="P3" i="10"/>
  <c r="P3" i="9"/>
  <c r="P3" i="1"/>
  <c r="O3" i="13"/>
  <c r="P12" i="11"/>
  <c r="H11" i="13" s="1"/>
  <c r="D9" i="11"/>
  <c r="P12" i="10"/>
  <c r="G11" i="13" s="1"/>
  <c r="O29" i="12"/>
  <c r="N29" i="12"/>
  <c r="M29" i="12"/>
  <c r="L29" i="12"/>
  <c r="K29" i="12"/>
  <c r="J29" i="12"/>
  <c r="I29" i="12"/>
  <c r="H29" i="12"/>
  <c r="G29" i="12"/>
  <c r="F29" i="12"/>
  <c r="E29" i="12"/>
  <c r="D29" i="12"/>
  <c r="D20" i="12"/>
  <c r="O14" i="12"/>
  <c r="N14" i="12"/>
  <c r="M14" i="12"/>
  <c r="L14" i="12"/>
  <c r="K14" i="12"/>
  <c r="J14" i="12"/>
  <c r="I14" i="12"/>
  <c r="H14" i="12"/>
  <c r="G14" i="12"/>
  <c r="F14" i="12"/>
  <c r="E14" i="12"/>
  <c r="D14" i="12"/>
  <c r="O29" i="11"/>
  <c r="N29" i="11"/>
  <c r="M29" i="11"/>
  <c r="L29" i="11"/>
  <c r="K29" i="11"/>
  <c r="J29" i="11"/>
  <c r="I29" i="11"/>
  <c r="H29" i="11"/>
  <c r="G29" i="11"/>
  <c r="F29" i="11"/>
  <c r="E29" i="11"/>
  <c r="D29" i="11"/>
  <c r="D20" i="11"/>
  <c r="O14" i="11"/>
  <c r="N14" i="11"/>
  <c r="M14" i="11"/>
  <c r="L14" i="11"/>
  <c r="K14" i="11"/>
  <c r="J14" i="11"/>
  <c r="I14" i="11"/>
  <c r="H14" i="11"/>
  <c r="G14" i="11"/>
  <c r="F14" i="11"/>
  <c r="E14" i="11"/>
  <c r="D14" i="11"/>
  <c r="O29" i="10"/>
  <c r="N29" i="10"/>
  <c r="M29" i="10"/>
  <c r="L29" i="10"/>
  <c r="K29" i="10"/>
  <c r="J29" i="10"/>
  <c r="I29" i="10"/>
  <c r="H29" i="10"/>
  <c r="G29" i="10"/>
  <c r="F29" i="10"/>
  <c r="E29" i="10"/>
  <c r="D29" i="10"/>
  <c r="P29" i="10" s="1"/>
  <c r="G28" i="13" s="1"/>
  <c r="D20" i="10"/>
  <c r="O14" i="10"/>
  <c r="N14" i="10"/>
  <c r="M14" i="10"/>
  <c r="L14" i="10"/>
  <c r="K14" i="10"/>
  <c r="J14" i="10"/>
  <c r="I14" i="10"/>
  <c r="H14" i="10"/>
  <c r="G14" i="10"/>
  <c r="F14" i="10"/>
  <c r="E14" i="10"/>
  <c r="D14" i="10"/>
  <c r="O29" i="9"/>
  <c r="N29" i="9"/>
  <c r="M29" i="9"/>
  <c r="L29" i="9"/>
  <c r="K29" i="9"/>
  <c r="J29" i="9"/>
  <c r="I29" i="9"/>
  <c r="H29" i="9"/>
  <c r="G29" i="9"/>
  <c r="F29" i="9"/>
  <c r="E29" i="9"/>
  <c r="D29" i="9"/>
  <c r="D20" i="9"/>
  <c r="O14" i="9"/>
  <c r="N14" i="9"/>
  <c r="M14" i="9"/>
  <c r="L14" i="9"/>
  <c r="K14" i="9"/>
  <c r="J14" i="9"/>
  <c r="I14" i="9"/>
  <c r="H14" i="9"/>
  <c r="G14" i="9"/>
  <c r="F14" i="9"/>
  <c r="E14" i="9"/>
  <c r="D14" i="9"/>
  <c r="D20" i="1"/>
  <c r="E29" i="1"/>
  <c r="F29" i="1"/>
  <c r="G29" i="1"/>
  <c r="H29" i="1"/>
  <c r="I29" i="1"/>
  <c r="J29" i="1"/>
  <c r="K29" i="1"/>
  <c r="L29" i="1"/>
  <c r="M29" i="1"/>
  <c r="N29" i="1"/>
  <c r="O29" i="1"/>
  <c r="D29" i="1"/>
  <c r="P12" i="1"/>
  <c r="E11" i="13" s="1"/>
  <c r="E13" i="13" s="1"/>
  <c r="P13" i="1"/>
  <c r="E12" i="13" s="1"/>
  <c r="P14" i="1"/>
  <c r="P17" i="1"/>
  <c r="E16" i="13" s="1"/>
  <c r="P18" i="1"/>
  <c r="E17" i="13" s="1"/>
  <c r="P19" i="1"/>
  <c r="E18" i="13" s="1"/>
  <c r="P20" i="1"/>
  <c r="E19" i="13" s="1"/>
  <c r="P21" i="1"/>
  <c r="E20" i="13" s="1"/>
  <c r="P22" i="1"/>
  <c r="E21" i="13" s="1"/>
  <c r="P23" i="1"/>
  <c r="E22" i="13" s="1"/>
  <c r="P24" i="1"/>
  <c r="E23" i="13" s="1"/>
  <c r="P25" i="1"/>
  <c r="E24" i="13" s="1"/>
  <c r="P26" i="1"/>
  <c r="E25" i="13" s="1"/>
  <c r="P27" i="1"/>
  <c r="E26" i="13" s="1"/>
  <c r="P28" i="1"/>
  <c r="E27" i="13" s="1"/>
  <c r="P30" i="1"/>
  <c r="E29" i="13" s="1"/>
  <c r="P31" i="1"/>
  <c r="E30" i="13" s="1"/>
  <c r="P32" i="1"/>
  <c r="E31" i="13" s="1"/>
  <c r="P33" i="1"/>
  <c r="E32" i="13" s="1"/>
  <c r="P34" i="1"/>
  <c r="E33" i="13" s="1"/>
  <c r="P35" i="1"/>
  <c r="E34" i="13" s="1"/>
  <c r="P18" i="9"/>
  <c r="F17" i="13" s="1"/>
  <c r="P18" i="10"/>
  <c r="G17" i="13" s="1"/>
  <c r="P18" i="11"/>
  <c r="H17" i="13" s="1"/>
  <c r="P18" i="12"/>
  <c r="I17" i="13" s="1"/>
  <c r="P19" i="9"/>
  <c r="F18" i="13" s="1"/>
  <c r="P19" i="10"/>
  <c r="G18" i="13" s="1"/>
  <c r="P19" i="11"/>
  <c r="H18" i="13" s="1"/>
  <c r="P19" i="12"/>
  <c r="I18" i="13" s="1"/>
  <c r="P20" i="9"/>
  <c r="F19" i="13" s="1"/>
  <c r="P20" i="10"/>
  <c r="G19" i="13" s="1"/>
  <c r="P20" i="11"/>
  <c r="H19" i="13" s="1"/>
  <c r="P20" i="12"/>
  <c r="I19" i="13" s="1"/>
  <c r="P21" i="9"/>
  <c r="F20" i="13" s="1"/>
  <c r="P21" i="10"/>
  <c r="G20" i="13" s="1"/>
  <c r="P21" i="11"/>
  <c r="H20" i="13" s="1"/>
  <c r="P21" i="12"/>
  <c r="I20" i="13" s="1"/>
  <c r="P22" i="9"/>
  <c r="F21" i="13" s="1"/>
  <c r="P22" i="10"/>
  <c r="G21" i="13" s="1"/>
  <c r="P22" i="11"/>
  <c r="H21" i="13" s="1"/>
  <c r="P22" i="12"/>
  <c r="I21" i="13" s="1"/>
  <c r="P23" i="9"/>
  <c r="F22" i="13" s="1"/>
  <c r="P23" i="10"/>
  <c r="G22" i="13" s="1"/>
  <c r="P23" i="11"/>
  <c r="H22" i="13" s="1"/>
  <c r="P23" i="12"/>
  <c r="I22" i="13" s="1"/>
  <c r="P24" i="9"/>
  <c r="F23" i="13" s="1"/>
  <c r="P24" i="10"/>
  <c r="G23" i="13" s="1"/>
  <c r="P24" i="11"/>
  <c r="H23" i="13" s="1"/>
  <c r="P24" i="12"/>
  <c r="I23" i="13" s="1"/>
  <c r="P25" i="9"/>
  <c r="F24" i="13" s="1"/>
  <c r="P25" i="10"/>
  <c r="G24" i="13" s="1"/>
  <c r="P25" i="11"/>
  <c r="H24" i="13" s="1"/>
  <c r="P25" i="12"/>
  <c r="I24" i="13" s="1"/>
  <c r="P26" i="9"/>
  <c r="F25" i="13" s="1"/>
  <c r="P26" i="10"/>
  <c r="G25" i="13" s="1"/>
  <c r="P26" i="11"/>
  <c r="H25" i="13" s="1"/>
  <c r="P26" i="12"/>
  <c r="I25" i="13" s="1"/>
  <c r="P27" i="9"/>
  <c r="F26" i="13" s="1"/>
  <c r="P27" i="10"/>
  <c r="G26" i="13" s="1"/>
  <c r="P27" i="11"/>
  <c r="H26" i="13" s="1"/>
  <c r="P27" i="12"/>
  <c r="I26" i="13" s="1"/>
  <c r="P28" i="9"/>
  <c r="F27" i="13" s="1"/>
  <c r="P28" i="10"/>
  <c r="G27" i="13" s="1"/>
  <c r="P28" i="11"/>
  <c r="H27" i="13" s="1"/>
  <c r="P28" i="12"/>
  <c r="I27" i="13" s="1"/>
  <c r="P29" i="9"/>
  <c r="F28" i="13" s="1"/>
  <c r="P29" i="11"/>
  <c r="H28" i="13" s="1"/>
  <c r="P29" i="12"/>
  <c r="I28" i="13" s="1"/>
  <c r="P30" i="9"/>
  <c r="F29" i="13" s="1"/>
  <c r="P30" i="10"/>
  <c r="G29" i="13" s="1"/>
  <c r="P30" i="11"/>
  <c r="H29" i="13" s="1"/>
  <c r="P30" i="12"/>
  <c r="I29" i="13" s="1"/>
  <c r="P31" i="9"/>
  <c r="F30" i="13" s="1"/>
  <c r="P31" i="10"/>
  <c r="G30" i="13" s="1"/>
  <c r="P31" i="11"/>
  <c r="H30" i="13" s="1"/>
  <c r="P31" i="12"/>
  <c r="I30" i="13" s="1"/>
  <c r="P32" i="9"/>
  <c r="F31" i="13" s="1"/>
  <c r="P32" i="10"/>
  <c r="G31" i="13" s="1"/>
  <c r="P32" i="11"/>
  <c r="H31" i="13" s="1"/>
  <c r="P32" i="12"/>
  <c r="I31" i="13" s="1"/>
  <c r="P33" i="9"/>
  <c r="F32" i="13" s="1"/>
  <c r="P33" i="10"/>
  <c r="G32" i="13" s="1"/>
  <c r="P33" i="11"/>
  <c r="H32" i="13" s="1"/>
  <c r="P33" i="12"/>
  <c r="I32" i="13" s="1"/>
  <c r="P34" i="9"/>
  <c r="F33" i="13" s="1"/>
  <c r="P34" i="10"/>
  <c r="G33" i="13" s="1"/>
  <c r="P34" i="11"/>
  <c r="H33" i="13" s="1"/>
  <c r="P34" i="12"/>
  <c r="I33" i="13" s="1"/>
  <c r="P35" i="9"/>
  <c r="F34" i="13" s="1"/>
  <c r="P35" i="10"/>
  <c r="G34" i="13" s="1"/>
  <c r="P35" i="11"/>
  <c r="H34" i="13" s="1"/>
  <c r="P35" i="12"/>
  <c r="I34" i="13" s="1"/>
  <c r="P17" i="12"/>
  <c r="P17" i="11"/>
  <c r="H16" i="13" s="1"/>
  <c r="P17" i="10"/>
  <c r="G16" i="13" s="1"/>
  <c r="G35" i="13" s="1"/>
  <c r="P17" i="9"/>
  <c r="F16" i="13" s="1"/>
  <c r="P13" i="12"/>
  <c r="I12" i="13" s="1"/>
  <c r="P13" i="11"/>
  <c r="H12" i="13" s="1"/>
  <c r="P12" i="12"/>
  <c r="P13" i="10"/>
  <c r="G12" i="13" s="1"/>
  <c r="G13" i="13" s="1"/>
  <c r="P13" i="9"/>
  <c r="P12" i="9"/>
  <c r="F11" i="13" s="1"/>
  <c r="E15" i="13"/>
  <c r="F15" i="13"/>
  <c r="G15" i="13"/>
  <c r="H15" i="13"/>
  <c r="I15" i="13"/>
  <c r="O15" i="13"/>
  <c r="P16" i="12"/>
  <c r="D36" i="12"/>
  <c r="E36" i="12"/>
  <c r="E38" i="12" s="1"/>
  <c r="E41" i="12" s="1"/>
  <c r="F36" i="12"/>
  <c r="G36" i="12"/>
  <c r="G38" i="12" s="1"/>
  <c r="G41" i="12" s="1"/>
  <c r="H36" i="12"/>
  <c r="I36" i="12"/>
  <c r="I38" i="12" s="1"/>
  <c r="I42" i="12" s="1"/>
  <c r="J36" i="12"/>
  <c r="K36" i="12"/>
  <c r="K38" i="12" s="1"/>
  <c r="K41" i="12" s="1"/>
  <c r="L36" i="12"/>
  <c r="M36" i="12"/>
  <c r="M38" i="12" s="1"/>
  <c r="M41" i="12" s="1"/>
  <c r="N36" i="12"/>
  <c r="O36" i="12"/>
  <c r="O38" i="12" s="1"/>
  <c r="O41" i="12" s="1"/>
  <c r="D38" i="12"/>
  <c r="F38" i="12"/>
  <c r="H38" i="12"/>
  <c r="J38" i="12"/>
  <c r="L38" i="12"/>
  <c r="N38" i="12"/>
  <c r="I41" i="12"/>
  <c r="E42" i="12"/>
  <c r="M42" i="12"/>
  <c r="P16" i="11"/>
  <c r="D36" i="11"/>
  <c r="D38" i="11" s="1"/>
  <c r="E36" i="11"/>
  <c r="F36" i="11"/>
  <c r="F38" i="11" s="1"/>
  <c r="G36" i="11"/>
  <c r="H36" i="11"/>
  <c r="H38" i="11" s="1"/>
  <c r="I36" i="11"/>
  <c r="J36" i="11"/>
  <c r="J38" i="11" s="1"/>
  <c r="K36" i="11"/>
  <c r="L36" i="11"/>
  <c r="L38" i="11" s="1"/>
  <c r="M36" i="11"/>
  <c r="N36" i="11"/>
  <c r="N38" i="11" s="1"/>
  <c r="O36" i="11"/>
  <c r="P36" i="11"/>
  <c r="E38" i="11"/>
  <c r="G38" i="11"/>
  <c r="I38" i="11"/>
  <c r="K38" i="11"/>
  <c r="M38" i="11"/>
  <c r="O38" i="11"/>
  <c r="E41" i="11"/>
  <c r="G41" i="11"/>
  <c r="I41" i="11"/>
  <c r="K41" i="11"/>
  <c r="M41" i="11"/>
  <c r="O41" i="11"/>
  <c r="E42" i="11"/>
  <c r="G42" i="11"/>
  <c r="I42" i="11"/>
  <c r="K42" i="11"/>
  <c r="M42" i="11"/>
  <c r="O42" i="11"/>
  <c r="P16" i="10"/>
  <c r="D36" i="10"/>
  <c r="D38" i="10" s="1"/>
  <c r="E36" i="10"/>
  <c r="F36" i="10"/>
  <c r="F38" i="10" s="1"/>
  <c r="G36" i="10"/>
  <c r="H36" i="10"/>
  <c r="H38" i="10" s="1"/>
  <c r="I36" i="10"/>
  <c r="J36" i="10"/>
  <c r="J38" i="10" s="1"/>
  <c r="K36" i="10"/>
  <c r="L36" i="10"/>
  <c r="L38" i="10" s="1"/>
  <c r="M36" i="10"/>
  <c r="N36" i="10"/>
  <c r="N38" i="10" s="1"/>
  <c r="O36" i="10"/>
  <c r="P36" i="10"/>
  <c r="E38" i="10"/>
  <c r="G38" i="10"/>
  <c r="I38" i="10"/>
  <c r="K38" i="10"/>
  <c r="M38" i="10"/>
  <c r="O38" i="10"/>
  <c r="E41" i="10"/>
  <c r="G41" i="10"/>
  <c r="I41" i="10"/>
  <c r="K41" i="10"/>
  <c r="M41" i="10"/>
  <c r="O41" i="10"/>
  <c r="E42" i="10"/>
  <c r="G42" i="10"/>
  <c r="I42" i="10"/>
  <c r="K42" i="10"/>
  <c r="M42" i="10"/>
  <c r="O42" i="10"/>
  <c r="P16" i="9"/>
  <c r="D36" i="9"/>
  <c r="E36" i="9"/>
  <c r="E38" i="9" s="1"/>
  <c r="E42" i="9" s="1"/>
  <c r="F36" i="9"/>
  <c r="F38" i="9" s="1"/>
  <c r="G36" i="9"/>
  <c r="G38" i="9" s="1"/>
  <c r="G41" i="9" s="1"/>
  <c r="H36" i="9"/>
  <c r="I36" i="9"/>
  <c r="I38" i="9" s="1"/>
  <c r="I42" i="9" s="1"/>
  <c r="J36" i="9"/>
  <c r="J38" i="9" s="1"/>
  <c r="K36" i="9"/>
  <c r="K38" i="9" s="1"/>
  <c r="K41" i="9" s="1"/>
  <c r="L36" i="9"/>
  <c r="M36" i="9"/>
  <c r="M38" i="9" s="1"/>
  <c r="M42" i="9" s="1"/>
  <c r="N36" i="9"/>
  <c r="N38" i="9" s="1"/>
  <c r="O36" i="9"/>
  <c r="O38" i="9" s="1"/>
  <c r="O41" i="9" s="1"/>
  <c r="D38" i="9"/>
  <c r="D41" i="9" s="1"/>
  <c r="H38" i="9"/>
  <c r="H41" i="9" s="1"/>
  <c r="L38" i="9"/>
  <c r="L41" i="9" s="1"/>
  <c r="E41" i="9"/>
  <c r="I41" i="9"/>
  <c r="M41" i="9"/>
  <c r="E14" i="1"/>
  <c r="E36" i="1"/>
  <c r="E38" i="1" s="1"/>
  <c r="F14" i="1"/>
  <c r="F36" i="1"/>
  <c r="F38" i="1"/>
  <c r="F41" i="1" s="1"/>
  <c r="G14" i="1"/>
  <c r="G36" i="1"/>
  <c r="G38" i="1" s="1"/>
  <c r="H14" i="1"/>
  <c r="H36" i="1"/>
  <c r="H38" i="1"/>
  <c r="H41" i="1" s="1"/>
  <c r="I14" i="1"/>
  <c r="I36" i="1"/>
  <c r="I38" i="1" s="1"/>
  <c r="J14" i="1"/>
  <c r="J38" i="1" s="1"/>
  <c r="J41" i="1" s="1"/>
  <c r="J36" i="1"/>
  <c r="K14" i="1"/>
  <c r="K36" i="1"/>
  <c r="K38" i="1" s="1"/>
  <c r="L14" i="1"/>
  <c r="L38" i="1" s="1"/>
  <c r="L41" i="1" s="1"/>
  <c r="L36" i="1"/>
  <c r="M14" i="1"/>
  <c r="M36" i="1"/>
  <c r="M38" i="1" s="1"/>
  <c r="N14" i="1"/>
  <c r="N36" i="1"/>
  <c r="N38" i="1"/>
  <c r="N41" i="1" s="1"/>
  <c r="O14" i="1"/>
  <c r="O36" i="1"/>
  <c r="O38" i="1" s="1"/>
  <c r="D14" i="1"/>
  <c r="D36" i="1"/>
  <c r="P16" i="1"/>
  <c r="O41" i="1" l="1"/>
  <c r="O42" i="1"/>
  <c r="G41" i="1"/>
  <c r="G42" i="1"/>
  <c r="N41" i="9"/>
  <c r="N42" i="9"/>
  <c r="J41" i="9"/>
  <c r="J42" i="9"/>
  <c r="F41" i="9"/>
  <c r="F42" i="9"/>
  <c r="M41" i="1"/>
  <c r="M42" i="1"/>
  <c r="K41" i="1"/>
  <c r="K42" i="1"/>
  <c r="I41" i="1"/>
  <c r="I42" i="1"/>
  <c r="E41" i="1"/>
  <c r="E42" i="1"/>
  <c r="N41" i="17"/>
  <c r="N42" i="17"/>
  <c r="J41" i="17"/>
  <c r="J42" i="17"/>
  <c r="F41" i="17"/>
  <c r="F42" i="17"/>
  <c r="D38" i="1"/>
  <c r="L42" i="9"/>
  <c r="H42" i="9"/>
  <c r="D42" i="9"/>
  <c r="P29" i="17"/>
  <c r="J28" i="13" s="1"/>
  <c r="O38" i="18"/>
  <c r="M38" i="18"/>
  <c r="K38" i="18"/>
  <c r="I38" i="18"/>
  <c r="G38" i="18"/>
  <c r="E38" i="18"/>
  <c r="O38" i="20"/>
  <c r="K38" i="20"/>
  <c r="G38" i="20"/>
  <c r="E38" i="20"/>
  <c r="P14" i="20"/>
  <c r="O38" i="21"/>
  <c r="M38" i="21"/>
  <c r="K38" i="21"/>
  <c r="I38" i="21"/>
  <c r="G38" i="21"/>
  <c r="P29" i="21"/>
  <c r="P14" i="21"/>
  <c r="N38" i="21"/>
  <c r="L38" i="21"/>
  <c r="J38" i="21"/>
  <c r="H38" i="21"/>
  <c r="F38" i="21"/>
  <c r="D38" i="21"/>
  <c r="N13" i="13"/>
  <c r="P29" i="1"/>
  <c r="P14" i="19"/>
  <c r="L38" i="19"/>
  <c r="H38" i="19"/>
  <c r="D38" i="19"/>
  <c r="L13" i="13"/>
  <c r="H13" i="13"/>
  <c r="G37" i="13"/>
  <c r="F35" i="13"/>
  <c r="H35" i="13"/>
  <c r="J13" i="13"/>
  <c r="D41" i="1"/>
  <c r="D42" i="1"/>
  <c r="N41" i="12"/>
  <c r="N42" i="12"/>
  <c r="J41" i="12"/>
  <c r="J42" i="12"/>
  <c r="F41" i="12"/>
  <c r="F42" i="12"/>
  <c r="N42" i="18"/>
  <c r="N41" i="18"/>
  <c r="L42" i="18"/>
  <c r="L41" i="18"/>
  <c r="J42" i="18"/>
  <c r="J41" i="18"/>
  <c r="H42" i="18"/>
  <c r="H41" i="18"/>
  <c r="F42" i="18"/>
  <c r="F41" i="18"/>
  <c r="O41" i="18"/>
  <c r="O42" i="18"/>
  <c r="M41" i="18"/>
  <c r="M42" i="18"/>
  <c r="K41" i="18"/>
  <c r="K42" i="18"/>
  <c r="I41" i="18"/>
  <c r="I42" i="18"/>
  <c r="G41" i="18"/>
  <c r="G42" i="18"/>
  <c r="E41" i="18"/>
  <c r="E42" i="18"/>
  <c r="N41" i="10"/>
  <c r="N42" i="10"/>
  <c r="L41" i="10"/>
  <c r="L42" i="10"/>
  <c r="J41" i="10"/>
  <c r="J42" i="10"/>
  <c r="H41" i="10"/>
  <c r="H42" i="10"/>
  <c r="F41" i="10"/>
  <c r="F42" i="10"/>
  <c r="D41" i="10"/>
  <c r="D42" i="10"/>
  <c r="N41" i="11"/>
  <c r="N42" i="11"/>
  <c r="L41" i="11"/>
  <c r="L42" i="11"/>
  <c r="J41" i="11"/>
  <c r="J42" i="11"/>
  <c r="H41" i="11"/>
  <c r="H42" i="11"/>
  <c r="F41" i="11"/>
  <c r="F42" i="11"/>
  <c r="D41" i="11"/>
  <c r="D42" i="11"/>
  <c r="L41" i="12"/>
  <c r="L42" i="12"/>
  <c r="H41" i="12"/>
  <c r="H42" i="12"/>
  <c r="D41" i="12"/>
  <c r="D42" i="12"/>
  <c r="F12" i="13"/>
  <c r="P14" i="9"/>
  <c r="I11" i="13"/>
  <c r="I13" i="13" s="1"/>
  <c r="P14" i="12"/>
  <c r="I16" i="13"/>
  <c r="I35" i="13" s="1"/>
  <c r="P36" i="12"/>
  <c r="E28" i="13"/>
  <c r="P36" i="1"/>
  <c r="O42" i="19"/>
  <c r="O41" i="19"/>
  <c r="K42" i="19"/>
  <c r="K41" i="19"/>
  <c r="G42" i="19"/>
  <c r="G41" i="19"/>
  <c r="F13" i="13"/>
  <c r="F37" i="13" s="1"/>
  <c r="J35" i="13"/>
  <c r="J37" i="13" s="1"/>
  <c r="O38" i="17"/>
  <c r="M38" i="17"/>
  <c r="K38" i="17"/>
  <c r="I38" i="17"/>
  <c r="G38" i="17"/>
  <c r="N42" i="1"/>
  <c r="L42" i="1"/>
  <c r="J42" i="1"/>
  <c r="H42" i="1"/>
  <c r="F42" i="1"/>
  <c r="O42" i="9"/>
  <c r="K42" i="9"/>
  <c r="G42" i="9"/>
  <c r="O42" i="12"/>
  <c r="K42" i="12"/>
  <c r="G42" i="12"/>
  <c r="E35" i="13"/>
  <c r="P38" i="1"/>
  <c r="E37" i="13"/>
  <c r="H37" i="13"/>
  <c r="F10" i="1"/>
  <c r="E11" i="1"/>
  <c r="P36" i="9"/>
  <c r="O34" i="13"/>
  <c r="O32" i="13"/>
  <c r="O30" i="13"/>
  <c r="O26" i="13"/>
  <c r="O24" i="13"/>
  <c r="O22" i="13"/>
  <c r="O20" i="13"/>
  <c r="O18" i="13"/>
  <c r="O16" i="13"/>
  <c r="E36" i="17"/>
  <c r="E38" i="17" s="1"/>
  <c r="P14" i="17"/>
  <c r="P36" i="18"/>
  <c r="D36" i="18"/>
  <c r="D38" i="18" s="1"/>
  <c r="K35" i="13"/>
  <c r="P14" i="18"/>
  <c r="K13" i="13"/>
  <c r="K37" i="13" s="1"/>
  <c r="P36" i="20"/>
  <c r="P29" i="19"/>
  <c r="L28" i="13" s="1"/>
  <c r="L35" i="13" s="1"/>
  <c r="L37" i="13" s="1"/>
  <c r="E36" i="19"/>
  <c r="E38" i="19" s="1"/>
  <c r="N41" i="20"/>
  <c r="N42" i="20"/>
  <c r="L41" i="20"/>
  <c r="L42" i="20"/>
  <c r="J41" i="20"/>
  <c r="J42" i="20"/>
  <c r="H41" i="20"/>
  <c r="H42" i="20"/>
  <c r="F41" i="20"/>
  <c r="F42" i="20"/>
  <c r="O42" i="20"/>
  <c r="O41" i="20"/>
  <c r="M42" i="20"/>
  <c r="M41" i="20"/>
  <c r="K42" i="20"/>
  <c r="K41" i="20"/>
  <c r="I42" i="20"/>
  <c r="I41" i="20"/>
  <c r="G42" i="20"/>
  <c r="G41" i="20"/>
  <c r="E42" i="20"/>
  <c r="E41" i="20"/>
  <c r="O41" i="21"/>
  <c r="O42" i="21"/>
  <c r="M41" i="21"/>
  <c r="M42" i="21"/>
  <c r="K41" i="21"/>
  <c r="K42" i="21"/>
  <c r="I41" i="21"/>
  <c r="I42" i="21"/>
  <c r="G41" i="21"/>
  <c r="G42" i="21"/>
  <c r="N28" i="13"/>
  <c r="N35" i="13" s="1"/>
  <c r="N37" i="13" s="1"/>
  <c r="P36" i="21"/>
  <c r="P38" i="21" s="1"/>
  <c r="N42" i="21"/>
  <c r="N41" i="21"/>
  <c r="L42" i="21"/>
  <c r="L41" i="21"/>
  <c r="J42" i="21"/>
  <c r="J41" i="21"/>
  <c r="H42" i="21"/>
  <c r="H41" i="21"/>
  <c r="F42" i="21"/>
  <c r="F41" i="21"/>
  <c r="D42" i="21"/>
  <c r="D41" i="21"/>
  <c r="O33" i="13"/>
  <c r="O31" i="13"/>
  <c r="O29" i="13"/>
  <c r="O27" i="13"/>
  <c r="O25" i="13"/>
  <c r="O23" i="13"/>
  <c r="O21" i="13"/>
  <c r="O19" i="13"/>
  <c r="O11" i="13"/>
  <c r="P14" i="10"/>
  <c r="P38" i="10" s="1"/>
  <c r="P14" i="11"/>
  <c r="P38" i="11" s="1"/>
  <c r="P36" i="17"/>
  <c r="N38" i="19"/>
  <c r="J38" i="19"/>
  <c r="F38" i="19"/>
  <c r="P38" i="20"/>
  <c r="M12" i="13"/>
  <c r="O12" i="13" s="1"/>
  <c r="M17" i="13"/>
  <c r="M35" i="13" s="1"/>
  <c r="D36" i="20"/>
  <c r="D38" i="20" s="1"/>
  <c r="E36" i="21"/>
  <c r="E38" i="21" s="1"/>
  <c r="D11" i="1"/>
  <c r="H42" i="19" l="1"/>
  <c r="H41" i="19"/>
  <c r="D42" i="19"/>
  <c r="D41" i="19"/>
  <c r="L42" i="19"/>
  <c r="L41" i="19"/>
  <c r="O17" i="13"/>
  <c r="E41" i="17"/>
  <c r="E42" i="17"/>
  <c r="D11" i="21"/>
  <c r="D11" i="19"/>
  <c r="D11" i="20"/>
  <c r="D11" i="18"/>
  <c r="D11" i="17"/>
  <c r="D11" i="12"/>
  <c r="D11" i="11"/>
  <c r="D11" i="10"/>
  <c r="D11" i="9"/>
  <c r="C1" i="1"/>
  <c r="D16" i="1"/>
  <c r="D41" i="20"/>
  <c r="D42" i="20"/>
  <c r="P42" i="21"/>
  <c r="N41" i="13" s="1"/>
  <c r="P41" i="21"/>
  <c r="N40" i="13" s="1"/>
  <c r="P41" i="20"/>
  <c r="M40" i="13" s="1"/>
  <c r="P42" i="20"/>
  <c r="M41" i="13" s="1"/>
  <c r="J41" i="19"/>
  <c r="J42" i="19"/>
  <c r="P41" i="10"/>
  <c r="G40" i="13" s="1"/>
  <c r="P42" i="10"/>
  <c r="G41" i="13" s="1"/>
  <c r="E41" i="21"/>
  <c r="E42" i="21"/>
  <c r="F41" i="19"/>
  <c r="F42" i="19"/>
  <c r="N41" i="19"/>
  <c r="N42" i="19"/>
  <c r="P41" i="11"/>
  <c r="H40" i="13" s="1"/>
  <c r="P42" i="11"/>
  <c r="H41" i="13" s="1"/>
  <c r="E42" i="19"/>
  <c r="E41" i="19"/>
  <c r="D42" i="18"/>
  <c r="D41" i="18"/>
  <c r="G10" i="1"/>
  <c r="F11" i="1"/>
  <c r="G41" i="17"/>
  <c r="G42" i="17"/>
  <c r="K41" i="17"/>
  <c r="K42" i="17"/>
  <c r="O41" i="17"/>
  <c r="O42" i="17"/>
  <c r="O13" i="13"/>
  <c r="M13" i="13"/>
  <c r="M37" i="13" s="1"/>
  <c r="P36" i="19"/>
  <c r="P38" i="19" s="1"/>
  <c r="P38" i="18"/>
  <c r="P38" i="17"/>
  <c r="O28" i="13"/>
  <c r="O35" i="13" s="1"/>
  <c r="I37" i="13"/>
  <c r="E11" i="21"/>
  <c r="E16" i="21" s="1"/>
  <c r="E11" i="19"/>
  <c r="E16" i="19" s="1"/>
  <c r="E11" i="20"/>
  <c r="E16" i="20" s="1"/>
  <c r="E11" i="18"/>
  <c r="E16" i="18" s="1"/>
  <c r="E11" i="17"/>
  <c r="E16" i="17" s="1"/>
  <c r="E11" i="12"/>
  <c r="E16" i="12" s="1"/>
  <c r="E11" i="10"/>
  <c r="E16" i="10" s="1"/>
  <c r="E11" i="11"/>
  <c r="E16" i="11" s="1"/>
  <c r="E11" i="9"/>
  <c r="E16" i="9" s="1"/>
  <c r="E16" i="1"/>
  <c r="P42" i="1"/>
  <c r="E41" i="13" s="1"/>
  <c r="P41" i="1"/>
  <c r="E40" i="13" s="1"/>
  <c r="I41" i="17"/>
  <c r="I42" i="17"/>
  <c r="M41" i="17"/>
  <c r="M42" i="17"/>
  <c r="P38" i="12"/>
  <c r="P38" i="9"/>
  <c r="P42" i="12" l="1"/>
  <c r="I41" i="13" s="1"/>
  <c r="P41" i="12"/>
  <c r="I40" i="13" s="1"/>
  <c r="P42" i="18"/>
  <c r="K41" i="13" s="1"/>
  <c r="P41" i="18"/>
  <c r="K40" i="13" s="1"/>
  <c r="H10" i="1"/>
  <c r="G11" i="1"/>
  <c r="P41" i="9"/>
  <c r="F40" i="13" s="1"/>
  <c r="P42" i="9"/>
  <c r="F41" i="13" s="1"/>
  <c r="P42" i="17"/>
  <c r="J41" i="13" s="1"/>
  <c r="P41" i="17"/>
  <c r="J40" i="13" s="1"/>
  <c r="P41" i="19"/>
  <c r="L40" i="13" s="1"/>
  <c r="P42" i="19"/>
  <c r="L41" i="13" s="1"/>
  <c r="F11" i="20"/>
  <c r="F16" i="20" s="1"/>
  <c r="F11" i="21"/>
  <c r="F16" i="21" s="1"/>
  <c r="F11" i="11"/>
  <c r="F16" i="11" s="1"/>
  <c r="F11" i="9"/>
  <c r="F16" i="9" s="1"/>
  <c r="F11" i="19"/>
  <c r="F16" i="19" s="1"/>
  <c r="F11" i="18"/>
  <c r="F16" i="18" s="1"/>
  <c r="F11" i="17"/>
  <c r="F16" i="17" s="1"/>
  <c r="F11" i="12"/>
  <c r="F16" i="12" s="1"/>
  <c r="F11" i="10"/>
  <c r="F16" i="10" s="1"/>
  <c r="F16" i="1"/>
  <c r="D16" i="9"/>
  <c r="C1" i="9"/>
  <c r="D16" i="11"/>
  <c r="C1" i="11"/>
  <c r="D16" i="17"/>
  <c r="C1" i="17"/>
  <c r="C1" i="20"/>
  <c r="D16" i="20"/>
  <c r="D16" i="21"/>
  <c r="C1" i="21"/>
  <c r="O41" i="13"/>
  <c r="O40" i="13"/>
  <c r="O37" i="13"/>
  <c r="C1" i="10"/>
  <c r="D16" i="10"/>
  <c r="C1" i="12"/>
  <c r="D16" i="12"/>
  <c r="D16" i="18"/>
  <c r="C1" i="18"/>
  <c r="D16" i="19"/>
  <c r="C1" i="19"/>
  <c r="I10" i="1" l="1"/>
  <c r="H11" i="1"/>
  <c r="G11" i="21"/>
  <c r="G16" i="21" s="1"/>
  <c r="G11" i="19"/>
  <c r="G16" i="19" s="1"/>
  <c r="G11" i="20"/>
  <c r="G16" i="20" s="1"/>
  <c r="G11" i="18"/>
  <c r="G16" i="18" s="1"/>
  <c r="G11" i="17"/>
  <c r="G16" i="17" s="1"/>
  <c r="G11" i="12"/>
  <c r="G16" i="12" s="1"/>
  <c r="G11" i="10"/>
  <c r="G16" i="10" s="1"/>
  <c r="G11" i="11"/>
  <c r="G16" i="11" s="1"/>
  <c r="G11" i="9"/>
  <c r="G16" i="9" s="1"/>
  <c r="G16" i="1"/>
  <c r="J10" i="1" l="1"/>
  <c r="I11" i="1"/>
  <c r="H11" i="20"/>
  <c r="H16" i="20" s="1"/>
  <c r="H11" i="21"/>
  <c r="H16" i="21" s="1"/>
  <c r="H11" i="19"/>
  <c r="H16" i="19" s="1"/>
  <c r="H11" i="11"/>
  <c r="H16" i="11" s="1"/>
  <c r="H11" i="9"/>
  <c r="H16" i="9" s="1"/>
  <c r="H11" i="18"/>
  <c r="H16" i="18" s="1"/>
  <c r="H11" i="17"/>
  <c r="H16" i="17" s="1"/>
  <c r="H11" i="12"/>
  <c r="H16" i="12" s="1"/>
  <c r="H11" i="10"/>
  <c r="H16" i="10" s="1"/>
  <c r="H16" i="1"/>
  <c r="K10" i="1" l="1"/>
  <c r="J11" i="1"/>
  <c r="I11" i="21"/>
  <c r="I16" i="21" s="1"/>
  <c r="I11" i="19"/>
  <c r="I16" i="19" s="1"/>
  <c r="I11" i="20"/>
  <c r="I16" i="20" s="1"/>
  <c r="I11" i="18"/>
  <c r="I16" i="18" s="1"/>
  <c r="I11" i="17"/>
  <c r="I16" i="17" s="1"/>
  <c r="I11" i="12"/>
  <c r="I16" i="12" s="1"/>
  <c r="I11" i="10"/>
  <c r="I16" i="10" s="1"/>
  <c r="I11" i="11"/>
  <c r="I16" i="11" s="1"/>
  <c r="I11" i="9"/>
  <c r="I16" i="9" s="1"/>
  <c r="I16" i="1"/>
  <c r="L10" i="1" l="1"/>
  <c r="K11" i="1"/>
  <c r="J11" i="20"/>
  <c r="J16" i="20" s="1"/>
  <c r="J11" i="21"/>
  <c r="J16" i="21" s="1"/>
  <c r="J11" i="11"/>
  <c r="J16" i="11" s="1"/>
  <c r="J11" i="9"/>
  <c r="J16" i="9" s="1"/>
  <c r="J11" i="19"/>
  <c r="J16" i="19" s="1"/>
  <c r="J11" i="18"/>
  <c r="J16" i="18" s="1"/>
  <c r="J11" i="17"/>
  <c r="J16" i="17" s="1"/>
  <c r="J11" i="12"/>
  <c r="J16" i="12" s="1"/>
  <c r="J11" i="10"/>
  <c r="J16" i="10" s="1"/>
  <c r="J16" i="1"/>
  <c r="M10" i="1" l="1"/>
  <c r="L11" i="1"/>
  <c r="K11" i="21"/>
  <c r="K16" i="21" s="1"/>
  <c r="K11" i="19"/>
  <c r="K16" i="19" s="1"/>
  <c r="K11" i="20"/>
  <c r="K16" i="20" s="1"/>
  <c r="K11" i="18"/>
  <c r="K16" i="18" s="1"/>
  <c r="K11" i="17"/>
  <c r="K16" i="17" s="1"/>
  <c r="K11" i="12"/>
  <c r="K16" i="12" s="1"/>
  <c r="K11" i="10"/>
  <c r="K16" i="10" s="1"/>
  <c r="K11" i="11"/>
  <c r="K16" i="11" s="1"/>
  <c r="K11" i="9"/>
  <c r="K16" i="9" s="1"/>
  <c r="K16" i="1"/>
  <c r="N10" i="1" l="1"/>
  <c r="M11" i="1"/>
  <c r="L11" i="20"/>
  <c r="L16" i="20" s="1"/>
  <c r="L11" i="21"/>
  <c r="L16" i="21" s="1"/>
  <c r="L11" i="19"/>
  <c r="L16" i="19" s="1"/>
  <c r="L11" i="11"/>
  <c r="L16" i="11" s="1"/>
  <c r="L11" i="9"/>
  <c r="L16" i="9" s="1"/>
  <c r="L11" i="18"/>
  <c r="L16" i="18" s="1"/>
  <c r="L11" i="17"/>
  <c r="L16" i="17" s="1"/>
  <c r="L11" i="12"/>
  <c r="L16" i="12" s="1"/>
  <c r="L11" i="10"/>
  <c r="L16" i="10" s="1"/>
  <c r="L16" i="1"/>
  <c r="O10" i="1" l="1"/>
  <c r="O11" i="1" s="1"/>
  <c r="N11" i="1"/>
  <c r="M11" i="21"/>
  <c r="M16" i="21" s="1"/>
  <c r="M11" i="19"/>
  <c r="M16" i="19" s="1"/>
  <c r="M11" i="20"/>
  <c r="M16" i="20" s="1"/>
  <c r="M11" i="18"/>
  <c r="M16" i="18" s="1"/>
  <c r="M11" i="17"/>
  <c r="M16" i="17" s="1"/>
  <c r="M11" i="12"/>
  <c r="M16" i="12" s="1"/>
  <c r="M11" i="10"/>
  <c r="M16" i="10" s="1"/>
  <c r="M11" i="11"/>
  <c r="M16" i="11" s="1"/>
  <c r="M11" i="9"/>
  <c r="M16" i="9" s="1"/>
  <c r="M16" i="1"/>
  <c r="O11" i="21" l="1"/>
  <c r="O16" i="21" s="1"/>
  <c r="O11" i="19"/>
  <c r="O16" i="19" s="1"/>
  <c r="O11" i="20"/>
  <c r="O16" i="20" s="1"/>
  <c r="O11" i="18"/>
  <c r="O16" i="18" s="1"/>
  <c r="O11" i="17"/>
  <c r="O16" i="17" s="1"/>
  <c r="O11" i="12"/>
  <c r="O16" i="12" s="1"/>
  <c r="O11" i="10"/>
  <c r="O16" i="10" s="1"/>
  <c r="O11" i="11"/>
  <c r="O16" i="11" s="1"/>
  <c r="O11" i="9"/>
  <c r="O16" i="9" s="1"/>
  <c r="O16" i="1"/>
  <c r="N11" i="20"/>
  <c r="N16" i="20" s="1"/>
  <c r="N11" i="21"/>
  <c r="N16" i="21" s="1"/>
  <c r="N11" i="11"/>
  <c r="N16" i="11" s="1"/>
  <c r="N11" i="9"/>
  <c r="N16" i="9" s="1"/>
  <c r="N11" i="19"/>
  <c r="N16" i="19" s="1"/>
  <c r="N11" i="18"/>
  <c r="N16" i="18" s="1"/>
  <c r="N11" i="17"/>
  <c r="N16" i="17" s="1"/>
  <c r="N11" i="12"/>
  <c r="N16" i="12" s="1"/>
  <c r="N11" i="10"/>
  <c r="N16" i="10" s="1"/>
  <c r="N16" i="1"/>
</calcChain>
</file>

<file path=xl/sharedStrings.xml><?xml version="1.0" encoding="utf-8"?>
<sst xmlns="http://schemas.openxmlformats.org/spreadsheetml/2006/main" count="525" uniqueCount="97">
  <si>
    <t>Total</t>
  </si>
  <si>
    <t>Cleaning</t>
  </si>
  <si>
    <t>Insurance</t>
  </si>
  <si>
    <t>Travel expenses</t>
  </si>
  <si>
    <t>Property 1</t>
  </si>
  <si>
    <t>Property 2</t>
  </si>
  <si>
    <t>Property 3</t>
  </si>
  <si>
    <t>Income</t>
  </si>
  <si>
    <t>Rental income</t>
  </si>
  <si>
    <t>Other rental related income</t>
  </si>
  <si>
    <t>Gross rent</t>
  </si>
  <si>
    <t>Expenses</t>
  </si>
  <si>
    <t>Advertising for tenants</t>
  </si>
  <si>
    <t>Body corporate fees and charges</t>
  </si>
  <si>
    <t>Borrowing expenses</t>
  </si>
  <si>
    <t>Council rates</t>
  </si>
  <si>
    <t>Deductions for decline in value</t>
  </si>
  <si>
    <t>Gardening/lawn mowing</t>
  </si>
  <si>
    <t>Interest on loan(s)</t>
  </si>
  <si>
    <t>Land tax</t>
  </si>
  <si>
    <t>Legal expenses</t>
  </si>
  <si>
    <t>Pest control</t>
  </si>
  <si>
    <t>Property agent fees/commission</t>
  </si>
  <si>
    <t>Repairs and maintenance</t>
  </si>
  <si>
    <t>Capital works deductions</t>
  </si>
  <si>
    <t>Stationery, telephone and postage</t>
  </si>
  <si>
    <t>Water charges</t>
  </si>
  <si>
    <t>Sundry rental expenses</t>
  </si>
  <si>
    <t>Total expenses</t>
  </si>
  <si>
    <r>
      <t xml:space="preserve">Net rental income or </t>
    </r>
    <r>
      <rPr>
        <b/>
        <sz val="10"/>
        <color indexed="10"/>
        <rFont val="Arial"/>
        <family val="2"/>
      </rPr>
      <t>(loss)</t>
    </r>
  </si>
  <si>
    <t>Property address</t>
  </si>
  <si>
    <t>Investor 1</t>
  </si>
  <si>
    <t>Investor 2</t>
  </si>
  <si>
    <t>Name</t>
  </si>
  <si>
    <t>Investor</t>
  </si>
  <si>
    <t>Share</t>
  </si>
  <si>
    <t>Tax deductions</t>
  </si>
  <si>
    <t>Investment Property Record Summary</t>
  </si>
  <si>
    <t>Property 4</t>
  </si>
  <si>
    <t>Property 5</t>
  </si>
  <si>
    <t>http://www.investmentpropertycalculator.com.au</t>
  </si>
  <si>
    <t>Terms of Use</t>
  </si>
  <si>
    <t>Caution: This calculator is for educational and illustrative purposes only and should not be construed as financial advice. The results are only estimations. Please consult a qualified professional regarding financial decisions.</t>
  </si>
  <si>
    <t>No Warranties</t>
  </si>
  <si>
    <t>Some states do not allow the limitation or exclusion of liability for incidental or consequential damages, so the above limitation may not apply to you.</t>
  </si>
  <si>
    <t>Limitation of Liability</t>
  </si>
  <si>
    <r>
      <t>Limited Use Policy</t>
    </r>
    <r>
      <rPr>
        <sz val="8"/>
        <rFont val="Arial"/>
        <family val="2"/>
      </rPr>
      <t/>
    </r>
  </si>
  <si>
    <t>This calculator is intended only for the private use of its customers. Reproduction, resale, or other redistribution of this calculator or any document including or derived from this calculator is not permitted without written permission of Mr. Yuquan Shi.</t>
  </si>
  <si>
    <t>THE SOFTWARE AND ANY RELATED DOCUMENTATION ARE PROVIDED TO YOU "AS IS." INVESTMENT PROPERTY CALCULATOR OR MR. YUQUAN SHI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</si>
  <si>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IN NO EVENT SHALL INVESTMENT PROPERTY CALCULATOR OR MR. YUQUAN SHI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t>
  </si>
  <si>
    <r>
      <t>How to Use:</t>
    </r>
    <r>
      <rPr>
        <sz val="10"/>
        <rFont val="Arial"/>
        <family val="2"/>
      </rPr>
      <t xml:space="preserve"> Input or change the values in all the YELLOW cells. Press "F9" if things do not change after you change anything.</t>
    </r>
  </si>
  <si>
    <t>input investor 1 name here</t>
  </si>
  <si>
    <t>input investment property address here</t>
  </si>
  <si>
    <t>input investor 2 name here</t>
  </si>
  <si>
    <t>Content</t>
  </si>
  <si>
    <t>Description</t>
  </si>
  <si>
    <t>You agree to accept the Terms of Use if you use this calculator.</t>
  </si>
  <si>
    <t>Email for Help</t>
  </si>
  <si>
    <t>Need any help on this calculator? Please email to contact@investmentpropertycalculator.com.au.</t>
  </si>
  <si>
    <r>
      <t xml:space="preserve">  </t>
    </r>
    <r>
      <rPr>
        <b/>
        <sz val="8"/>
        <color indexed="10"/>
        <rFont val="Arial"/>
        <family val="2"/>
      </rPr>
      <t xml:space="preserve">  * Disclaimer and Disclosure</t>
    </r>
    <r>
      <rPr>
        <sz val="8"/>
        <color indexed="10"/>
        <rFont val="Arial"/>
        <family val="2"/>
      </rPr>
      <t xml:space="preserve"> - All forecasts and estimates are based on certain assumptions which may change. If those assumptions change, the forecasts and estimates may also change. The summary provided should be read with the detailed supporting calculations. The performance of your investment property is likely to be different and you could potentially lose your capital. Different loan interest rates and terms may be applicable to SMSF and individual borrowers. The examples are general in nature and are based on certain investment costs and cash flow assumptions, that will not be applicable to all individuals. If those assumptions change, the forecasts, estimated outcomes may also change. While the information contained herein has been prepared with all reasonable care no responsibility or liability is accepted for any errors or misstatement however caused. Before making an investment interested parties are strongly advised to seek independent financial and legal advice.</t>
    </r>
  </si>
  <si>
    <t>Investment Property Management Spreadsheet</t>
  </si>
  <si>
    <t>Summary</t>
  </si>
  <si>
    <t>Back to Content</t>
  </si>
  <si>
    <t>Where you can find a summary of all your investment properties - you need to choose which financial year first.</t>
  </si>
  <si>
    <t>Where you can input the details about your 1st investment property.</t>
  </si>
  <si>
    <t>Where you can input the details about your 2nd investment property.</t>
  </si>
  <si>
    <t>Where you can input the details about your 3rd investment property.</t>
  </si>
  <si>
    <t>Where you can input the details about your 4th investment property.</t>
  </si>
  <si>
    <t>Where you can input the details about your 5th investment property.</t>
  </si>
  <si>
    <r>
      <t xml:space="preserve">How to Use: </t>
    </r>
    <r>
      <rPr>
        <sz val="10"/>
        <rFont val="Arial"/>
        <family val="2"/>
      </rPr>
      <t>Input or change the values in all the YELLOW cells (or LIME cells if you like). Press "F9" if things do not change after you change anything.</t>
    </r>
  </si>
  <si>
    <t>Financial Year</t>
  </si>
  <si>
    <t>Property 6</t>
  </si>
  <si>
    <t>Where you can input the details about your 6th investment property.</t>
  </si>
  <si>
    <t>Property 7</t>
  </si>
  <si>
    <t>Property 8</t>
  </si>
  <si>
    <t>Property 9</t>
  </si>
  <si>
    <t>Property 10</t>
  </si>
  <si>
    <t>Where you can input the details about your 7th investment property.</t>
  </si>
  <si>
    <t>Where you can input the details about your 8th investment property.</t>
  </si>
  <si>
    <t>Where you can input the details about your 9th investment property.</t>
  </si>
  <si>
    <t>Where you can input the details about your 10th investment property.</t>
  </si>
  <si>
    <t>Start at Month of</t>
  </si>
  <si>
    <t>Year</t>
  </si>
  <si>
    <t>Month</t>
  </si>
  <si>
    <t>January</t>
  </si>
  <si>
    <t>February</t>
  </si>
  <si>
    <t>March</t>
  </si>
  <si>
    <t>April</t>
  </si>
  <si>
    <t>May</t>
  </si>
  <si>
    <t>June</t>
  </si>
  <si>
    <t>July</t>
  </si>
  <si>
    <t>August</t>
  </si>
  <si>
    <t>September</t>
  </si>
  <si>
    <t>October</t>
  </si>
  <si>
    <t>November</t>
  </si>
  <si>
    <t>December</t>
  </si>
  <si>
    <t>Month ID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</si>
</sst>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 yyyy"/>
    <numFmt numFmtId="165" formatCode="&quot;$&quot;#,##0.00"/>
    <numFmt numFmtId="166" formatCode="&quot;$&quot;#,##0.00;[Red]\(&quot;$&quot;#,##0.00\)"/>
    <numFmt numFmtId="167" formatCode="mm/dd/yy"/>
    <numFmt numFmtId="168" formatCode="0_);[Red]\(0\)"/>
  </numFmts>
  <fonts count="49" x14ac:knownFonts="1">
    <font>
      <sz val="10"/>
      <name val="Arial"/>
    </font>
    <font>
      <sz val="10"/>
      <name val="Arial"/>
      <family val="2"/>
    </font>
    <font>
      <b/>
      <sz val="10"/>
      <name val="Arial"/>
      <family val="2"/>
    </font>
    <font>
      <sz val="8"/>
      <name val="Arial"/>
      <family val="2"/>
    </font>
    <font>
      <sz val="10"/>
      <color indexed="12"/>
      <name val="Arial"/>
      <family val="2"/>
    </font>
    <font>
      <b/>
      <sz val="10"/>
      <color indexed="10"/>
      <name val="Arial"/>
      <family val="2"/>
    </font>
    <font>
      <b/>
      <sz val="10"/>
      <name val="Arial"/>
      <family val="2"/>
    </font>
    <font>
      <sz val="10"/>
      <name val="Arial"/>
      <family val="2"/>
    </font>
    <font>
      <sz val="10"/>
      <color indexed="12"/>
      <name val="Arial"/>
      <family val="2"/>
    </font>
    <font>
      <sz val="10"/>
      <name val="Arial"/>
      <family val="2"/>
    </font>
    <font>
      <b/>
      <sz val="18"/>
      <name val="Arial"/>
      <family val="2"/>
    </font>
    <font>
      <sz val="10"/>
      <name val="Arial"/>
      <family val="2"/>
    </font>
    <font>
      <u/>
      <sz val="8"/>
      <color indexed="48"/>
      <name val="Arial"/>
      <family val="2"/>
    </font>
    <font>
      <u/>
      <sz val="10"/>
      <color indexed="12"/>
      <name val="Arial"/>
      <family val="2"/>
    </font>
    <font>
      <sz val="8"/>
      <name val="Arial"/>
      <family val="2"/>
    </font>
    <font>
      <b/>
      <sz val="18"/>
      <name val="Arial"/>
      <family val="2"/>
    </font>
    <font>
      <sz val="11"/>
      <name val="Arial"/>
      <family val="2"/>
    </font>
    <font>
      <b/>
      <u/>
      <sz val="10"/>
      <color indexed="12"/>
      <name val="Arial"/>
      <family val="2"/>
    </font>
    <font>
      <sz val="10"/>
      <color indexed="48"/>
      <name val="Arial"/>
      <family val="2"/>
    </font>
    <font>
      <u/>
      <sz val="8"/>
      <color indexed="12"/>
      <name val="Arial"/>
      <family val="2"/>
    </font>
    <font>
      <u/>
      <sz val="10"/>
      <color indexed="12"/>
      <name val="Arial"/>
      <family val="2"/>
    </font>
    <font>
      <b/>
      <u/>
      <sz val="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color indexed="17"/>
      <name val="Arial"/>
      <family val="2"/>
    </font>
    <font>
      <sz val="12"/>
      <name val="Arial"/>
      <family val="2"/>
    </font>
    <font>
      <sz val="12"/>
      <color indexed="9"/>
      <name val="Arial"/>
      <family val="2"/>
    </font>
    <font>
      <b/>
      <sz val="10"/>
      <color indexed="17"/>
      <name val="Arial"/>
      <family val="2"/>
    </font>
    <font>
      <b/>
      <sz val="8"/>
      <color indexed="10"/>
      <name val="Arial"/>
      <family val="2"/>
    </font>
    <font>
      <sz val="8"/>
      <color indexed="10"/>
      <name val="Arial"/>
      <family val="2"/>
    </font>
    <font>
      <u/>
      <sz val="8"/>
      <color indexed="12"/>
      <name val="Arial"/>
      <family val="2"/>
    </font>
    <font>
      <sz val="10"/>
      <color indexed="9"/>
      <name val="Arial"/>
      <family val="2"/>
    </font>
    <font>
      <b/>
      <sz val="10"/>
      <color indexed="9"/>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5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49">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7" fontId="11" fillId="0" borderId="0" applyFont="0" applyFill="0" applyBorder="0" applyAlignment="0" applyProtection="0"/>
    <xf numFmtId="0" fontId="28" fillId="0" borderId="0" applyNumberFormat="0" applyFill="0" applyBorder="0" applyAlignment="0" applyProtection="0"/>
    <xf numFmtId="168" fontId="11" fillId="0" borderId="0" applyFon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1" fillId="0" borderId="0">
      <alignment vertical="center"/>
    </xf>
    <xf numFmtId="0" fontId="1" fillId="0" borderId="0"/>
    <xf numFmtId="0" fontId="11" fillId="23" borderId="7" applyNumberFormat="0" applyFont="0" applyAlignment="0" applyProtection="0"/>
    <xf numFmtId="0" fontId="36" fillId="20" borderId="8" applyNumberFormat="0" applyAlignment="0" applyProtection="0"/>
    <xf numFmtId="49" fontId="11"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44">
    <xf numFmtId="0" fontId="0" fillId="0" borderId="0" xfId="0"/>
    <xf numFmtId="0" fontId="2" fillId="0" borderId="0" xfId="0" applyFont="1" applyProtection="1">
      <protection hidden="1"/>
    </xf>
    <xf numFmtId="0" fontId="1" fillId="0" borderId="0" xfId="0" applyFont="1" applyFill="1" applyBorder="1"/>
    <xf numFmtId="0" fontId="7" fillId="0" borderId="0" xfId="0" applyFont="1" applyFill="1" applyBorder="1"/>
    <xf numFmtId="0" fontId="6" fillId="0" borderId="0" xfId="0" applyFont="1" applyFill="1" applyBorder="1" applyAlignment="1">
      <alignment horizontal="center"/>
    </xf>
    <xf numFmtId="0" fontId="7" fillId="0" borderId="0" xfId="0" applyFont="1" applyFill="1" applyBorder="1" applyAlignment="1">
      <alignment vertical="center"/>
    </xf>
    <xf numFmtId="0" fontId="6" fillId="0" borderId="0" xfId="0" applyNumberFormat="1" applyFont="1" applyFill="1" applyBorder="1" applyAlignment="1" applyProtection="1">
      <alignment vertical="center"/>
    </xf>
    <xf numFmtId="2" fontId="8" fillId="0" borderId="0" xfId="0" applyNumberFormat="1" applyFont="1" applyFill="1" applyBorder="1" applyAlignment="1" applyProtection="1">
      <alignment vertical="center"/>
    </xf>
    <xf numFmtId="0" fontId="9" fillId="0" borderId="0" xfId="0" applyFont="1" applyFill="1" applyBorder="1" applyAlignment="1">
      <alignment vertical="center"/>
    </xf>
    <xf numFmtId="0" fontId="10" fillId="0" borderId="0" xfId="0" applyFont="1" applyFill="1" applyBorder="1" applyAlignment="1">
      <alignment horizontal="left"/>
    </xf>
    <xf numFmtId="0" fontId="11" fillId="0" borderId="0" xfId="0" applyFont="1" applyFill="1" applyBorder="1" applyAlignment="1">
      <alignment horizontal="left"/>
    </xf>
    <xf numFmtId="0" fontId="11" fillId="0" borderId="0" xfId="0" applyFont="1" applyFill="1" applyBorder="1"/>
    <xf numFmtId="0" fontId="11" fillId="0" borderId="0" xfId="0" applyFont="1" applyFill="1" applyBorder="1" applyAlignment="1">
      <alignment horizontal="center"/>
    </xf>
    <xf numFmtId="14" fontId="7" fillId="0" borderId="0" xfId="0" applyNumberFormat="1" applyFont="1" applyFill="1" applyBorder="1" applyAlignment="1">
      <alignment vertical="center"/>
    </xf>
    <xf numFmtId="164" fontId="6" fillId="0" borderId="7" xfId="0" applyNumberFormat="1" applyFont="1" applyFill="1" applyBorder="1" applyAlignment="1" applyProtection="1">
      <alignment vertical="center"/>
    </xf>
    <xf numFmtId="0" fontId="6" fillId="0" borderId="7" xfId="0" applyNumberFormat="1" applyFont="1" applyFill="1" applyBorder="1" applyAlignment="1" applyProtection="1">
      <alignment horizontal="right" vertical="center"/>
    </xf>
    <xf numFmtId="0" fontId="1" fillId="0" borderId="0" xfId="0" applyFont="1" applyFill="1" applyBorder="1" applyAlignment="1">
      <alignment vertical="center"/>
    </xf>
    <xf numFmtId="164" fontId="2" fillId="0" borderId="7"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left" vertical="center" indent="1"/>
    </xf>
    <xf numFmtId="0" fontId="11" fillId="0" borderId="0" xfId="0" applyNumberFormat="1" applyFont="1" applyFill="1" applyBorder="1" applyAlignment="1" applyProtection="1">
      <alignment horizontal="left" vertical="center" indent="1"/>
    </xf>
    <xf numFmtId="165" fontId="4" fillId="0" borderId="7" xfId="0" applyNumberFormat="1" applyFont="1" applyFill="1" applyBorder="1" applyAlignment="1" applyProtection="1">
      <alignment vertical="center"/>
    </xf>
    <xf numFmtId="165" fontId="7" fillId="0" borderId="7" xfId="0" applyNumberFormat="1" applyFont="1" applyFill="1" applyBorder="1" applyAlignment="1" applyProtection="1">
      <alignment vertical="center"/>
    </xf>
    <xf numFmtId="165" fontId="7" fillId="0" borderId="0" xfId="0" applyNumberFormat="1" applyFont="1" applyFill="1" applyBorder="1" applyAlignment="1">
      <alignment vertical="center"/>
    </xf>
    <xf numFmtId="166" fontId="5" fillId="0" borderId="0"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indent="1"/>
    </xf>
    <xf numFmtId="0" fontId="0" fillId="0" borderId="0" xfId="0" applyBorder="1" applyAlignment="1">
      <alignment horizontal="center" vertical="center" wrapText="1"/>
    </xf>
    <xf numFmtId="0" fontId="11" fillId="0" borderId="0" xfId="0" applyFont="1" applyFill="1" applyBorder="1" applyAlignment="1">
      <alignment horizontal="center" vertical="center" wrapText="1"/>
    </xf>
    <xf numFmtId="9" fontId="11" fillId="0" borderId="7" xfId="0" applyNumberFormat="1" applyFont="1" applyFill="1" applyBorder="1" applyAlignment="1">
      <alignment horizontal="center" vertical="center"/>
    </xf>
    <xf numFmtId="0" fontId="7" fillId="0" borderId="0" xfId="0" applyFont="1" applyFill="1" applyBorder="1" applyAlignment="1">
      <alignment horizontal="left" vertical="center" indent="1"/>
    </xf>
    <xf numFmtId="0" fontId="2" fillId="0" borderId="0" xfId="0" applyFont="1" applyFill="1" applyBorder="1" applyAlignment="1">
      <alignment vertical="center"/>
    </xf>
    <xf numFmtId="0" fontId="11"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indent="1"/>
    </xf>
    <xf numFmtId="0" fontId="1" fillId="0" borderId="0" xfId="0" applyNumberFormat="1" applyFont="1" applyFill="1" applyBorder="1" applyAlignment="1" applyProtection="1">
      <alignment horizontal="left" vertical="center" indent="1"/>
    </xf>
    <xf numFmtId="165" fontId="1" fillId="0"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2"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indent="1"/>
    </xf>
    <xf numFmtId="14" fontId="1" fillId="0" borderId="0" xfId="0" applyNumberFormat="1" applyFont="1" applyFill="1" applyBorder="1" applyAlignment="1">
      <alignment vertical="center"/>
    </xf>
    <xf numFmtId="1" fontId="1" fillId="0" borderId="0" xfId="0" applyNumberFormat="1" applyFont="1" applyFill="1" applyBorder="1" applyAlignment="1">
      <alignment vertical="center"/>
    </xf>
    <xf numFmtId="0" fontId="1" fillId="0" borderId="0" xfId="0" applyFont="1" applyFill="1" applyBorder="1" applyAlignment="1" applyProtection="1">
      <alignment vertical="center"/>
    </xf>
    <xf numFmtId="0" fontId="11" fillId="0" borderId="0" xfId="0" applyFont="1" applyFill="1" applyBorder="1" applyAlignment="1" applyProtection="1">
      <alignment vertical="center"/>
    </xf>
    <xf numFmtId="165" fontId="1" fillId="0" borderId="0" xfId="0" applyNumberFormat="1" applyFont="1" applyFill="1" applyBorder="1" applyAlignment="1">
      <alignment vertical="center"/>
    </xf>
    <xf numFmtId="0" fontId="12" fillId="0" borderId="0" xfId="36" applyFont="1" applyFill="1" applyBorder="1" applyAlignment="1" applyProtection="1">
      <alignment vertical="center"/>
      <protection hidden="1"/>
    </xf>
    <xf numFmtId="0" fontId="14" fillId="0" borderId="0" xfId="0" applyFont="1" applyFill="1" applyBorder="1" applyAlignment="1">
      <alignment horizontal="right"/>
    </xf>
    <xf numFmtId="0" fontId="15" fillId="0" borderId="0" xfId="0" applyFont="1" applyFill="1" applyBorder="1" applyProtection="1">
      <protection hidden="1"/>
    </xf>
    <xf numFmtId="0" fontId="0" fillId="0" borderId="0" xfId="0" applyFont="1" applyFill="1" applyBorder="1" applyProtection="1">
      <protection hidden="1"/>
    </xf>
    <xf numFmtId="165" fontId="0" fillId="0" borderId="0" xfId="0" applyNumberFormat="1" applyFont="1" applyFill="1" applyBorder="1" applyProtection="1">
      <protection hidden="1"/>
    </xf>
    <xf numFmtId="0" fontId="0" fillId="0" borderId="0" xfId="0" applyFont="1" applyFill="1" applyBorder="1" applyAlignment="1" applyProtection="1">
      <alignment horizontal="right"/>
      <protection hidden="1"/>
    </xf>
    <xf numFmtId="0" fontId="16" fillId="0" borderId="0" xfId="0" applyFont="1" applyFill="1" applyBorder="1" applyAlignment="1" applyProtection="1">
      <alignment horizontal="right" vertical="center"/>
      <protection hidden="1"/>
    </xf>
    <xf numFmtId="0" fontId="17" fillId="0" borderId="0" xfId="36" applyFont="1" applyAlignment="1" applyProtection="1">
      <alignment horizontal="right"/>
    </xf>
    <xf numFmtId="0" fontId="15" fillId="0" borderId="0" xfId="0" applyFont="1" applyFill="1" applyBorder="1" applyAlignment="1" applyProtection="1">
      <protection hidden="1"/>
    </xf>
    <xf numFmtId="0" fontId="0" fillId="0" borderId="0" xfId="0" applyFont="1" applyFill="1" applyBorder="1" applyAlignment="1" applyProtection="1">
      <protection hidden="1"/>
    </xf>
    <xf numFmtId="165" fontId="0" fillId="0" borderId="0" xfId="0" applyNumberFormat="1" applyFont="1" applyFill="1" applyBorder="1" applyAlignment="1" applyProtection="1">
      <protection hidden="1"/>
    </xf>
    <xf numFmtId="0" fontId="16" fillId="0" borderId="0" xfId="0" applyFont="1" applyFill="1" applyBorder="1" applyAlignment="1" applyProtection="1">
      <alignment horizontal="right"/>
      <protection hidden="1"/>
    </xf>
    <xf numFmtId="0" fontId="11" fillId="0" borderId="0" xfId="0" applyFont="1" applyFill="1" applyBorder="1" applyProtection="1">
      <protection hidden="1"/>
    </xf>
    <xf numFmtId="0" fontId="18" fillId="0" borderId="0" xfId="0" applyFont="1" applyFill="1" applyBorder="1" applyAlignment="1" applyProtection="1">
      <alignment vertical="center"/>
      <protection hidden="1"/>
    </xf>
    <xf numFmtId="0" fontId="11" fillId="0" borderId="0" xfId="0" applyFont="1" applyFill="1" applyBorder="1" applyAlignment="1" applyProtection="1">
      <alignment horizontal="right"/>
      <protection hidden="1"/>
    </xf>
    <xf numFmtId="0" fontId="11" fillId="0" borderId="0" xfId="0" applyFont="1" applyFill="1" applyBorder="1" applyAlignment="1" applyProtection="1">
      <alignment horizontal="right" vertical="center"/>
      <protection hidden="1"/>
    </xf>
    <xf numFmtId="0" fontId="14" fillId="0" borderId="0" xfId="0" applyFont="1" applyFill="1" applyBorder="1" applyAlignment="1" applyProtection="1">
      <alignment horizontal="right" vertical="center"/>
      <protection hidden="1"/>
    </xf>
    <xf numFmtId="0" fontId="11" fillId="0" borderId="0" xfId="0" applyFont="1" applyFill="1" applyProtection="1">
      <protection hidden="1"/>
    </xf>
    <xf numFmtId="0" fontId="11" fillId="0" borderId="0" xfId="0" applyFont="1" applyFill="1" applyBorder="1" applyAlignment="1" applyProtection="1">
      <alignment vertical="center"/>
      <protection hidden="1"/>
    </xf>
    <xf numFmtId="165" fontId="19" fillId="0" borderId="0" xfId="36" applyNumberFormat="1" applyFont="1" applyFill="1" applyBorder="1" applyAlignment="1" applyProtection="1">
      <alignment horizontal="left" vertical="center"/>
      <protection hidden="1"/>
    </xf>
    <xf numFmtId="0" fontId="0" fillId="0" borderId="0" xfId="0" applyFill="1" applyBorder="1" applyAlignment="1" applyProtection="1">
      <protection hidden="1"/>
    </xf>
    <xf numFmtId="165" fontId="11" fillId="0" borderId="0" xfId="0" applyNumberFormat="1" applyFont="1" applyFill="1" applyBorder="1" applyProtection="1">
      <protection hidden="1"/>
    </xf>
    <xf numFmtId="165" fontId="20" fillId="0" borderId="0" xfId="36" applyNumberFormat="1" applyFont="1" applyFill="1" applyBorder="1" applyAlignment="1" applyProtection="1">
      <alignment horizontal="right" vertical="center"/>
      <protection hidden="1"/>
    </xf>
    <xf numFmtId="0" fontId="0" fillId="0" borderId="0" xfId="0" applyFill="1" applyProtection="1">
      <protection hidden="1"/>
    </xf>
    <xf numFmtId="0" fontId="11" fillId="0" borderId="0" xfId="0" applyFont="1" applyFill="1" applyBorder="1" applyAlignment="1" applyProtection="1">
      <alignment wrapText="1"/>
      <protection hidden="1"/>
    </xf>
    <xf numFmtId="0" fontId="21" fillId="0" borderId="0" xfId="0" applyFont="1" applyFill="1" applyBorder="1" applyAlignment="1" applyProtection="1">
      <alignment vertical="top"/>
      <protection hidden="1"/>
    </xf>
    <xf numFmtId="0" fontId="11" fillId="0" borderId="0" xfId="0" applyFont="1" applyFill="1" applyBorder="1" applyAlignment="1" applyProtection="1">
      <protection hidden="1"/>
    </xf>
    <xf numFmtId="0" fontId="21"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0" fillId="0" borderId="0" xfId="0" applyFill="1"/>
    <xf numFmtId="165" fontId="11" fillId="24" borderId="7" xfId="0" applyNumberFormat="1" applyFont="1" applyFill="1" applyBorder="1" applyAlignment="1" applyProtection="1">
      <alignment horizontal="right" vertical="center"/>
      <protection locked="0"/>
    </xf>
    <xf numFmtId="165" fontId="11" fillId="24" borderId="7" xfId="0" applyNumberFormat="1" applyFont="1" applyFill="1" applyBorder="1" applyAlignment="1" applyProtection="1">
      <alignment vertical="center"/>
      <protection locked="0"/>
    </xf>
    <xf numFmtId="1" fontId="6" fillId="24" borderId="7" xfId="0" applyNumberFormat="1" applyFont="1" applyFill="1" applyBorder="1" applyAlignment="1" applyProtection="1">
      <alignment horizontal="center" vertical="center"/>
      <protection locked="0"/>
    </xf>
    <xf numFmtId="9" fontId="11" fillId="24" borderId="7" xfId="0" applyNumberFormat="1" applyFont="1" applyFill="1" applyBorder="1" applyAlignment="1" applyProtection="1">
      <alignment horizontal="center" vertical="center"/>
      <protection locked="0"/>
    </xf>
    <xf numFmtId="164" fontId="6" fillId="0" borderId="7" xfId="0" applyNumberFormat="1" applyFont="1" applyFill="1" applyBorder="1" applyAlignment="1" applyProtection="1">
      <alignment horizontal="right" vertical="center" indent="1"/>
    </xf>
    <xf numFmtId="0" fontId="6" fillId="0" borderId="7" xfId="0" applyNumberFormat="1" applyFont="1" applyFill="1" applyBorder="1" applyAlignment="1" applyProtection="1">
      <alignment horizontal="right" vertical="center" indent="1"/>
    </xf>
    <xf numFmtId="165" fontId="1" fillId="0" borderId="7" xfId="0" applyNumberFormat="1" applyFont="1" applyFill="1" applyBorder="1" applyAlignment="1" applyProtection="1">
      <alignment horizontal="right" vertical="center" indent="1"/>
    </xf>
    <xf numFmtId="165" fontId="4" fillId="0" borderId="7" xfId="0" applyNumberFormat="1" applyFont="1" applyFill="1" applyBorder="1" applyAlignment="1" applyProtection="1">
      <alignment horizontal="right" vertical="center" indent="1"/>
    </xf>
    <xf numFmtId="2" fontId="8" fillId="0" borderId="0" xfId="0" applyNumberFormat="1" applyFont="1" applyFill="1" applyBorder="1" applyAlignment="1" applyProtection="1">
      <alignment horizontal="right" vertical="center" indent="1"/>
    </xf>
    <xf numFmtId="2" fontId="1" fillId="0" borderId="0" xfId="0" applyNumberFormat="1" applyFont="1" applyFill="1" applyBorder="1" applyAlignment="1" applyProtection="1">
      <alignment horizontal="right" vertical="center" indent="1"/>
    </xf>
    <xf numFmtId="164" fontId="2" fillId="0" borderId="7" xfId="0" applyNumberFormat="1" applyFont="1" applyFill="1" applyBorder="1" applyAlignment="1" applyProtection="1">
      <alignment horizontal="right" vertical="center" indent="1"/>
    </xf>
    <xf numFmtId="165" fontId="11" fillId="0" borderId="7" xfId="0" applyNumberFormat="1" applyFont="1" applyFill="1" applyBorder="1" applyAlignment="1" applyProtection="1">
      <alignment horizontal="right" vertical="center" indent="1"/>
    </xf>
    <xf numFmtId="166" fontId="5" fillId="0" borderId="0" xfId="0" applyNumberFormat="1" applyFont="1" applyFill="1" applyBorder="1" applyAlignment="1">
      <alignment horizontal="right" vertical="center" indent="1"/>
    </xf>
    <xf numFmtId="0" fontId="1" fillId="0" borderId="0" xfId="0" applyFont="1" applyFill="1" applyBorder="1" applyAlignment="1">
      <alignment horizontal="right" vertical="center" indent="1"/>
    </xf>
    <xf numFmtId="165" fontId="1" fillId="0" borderId="0" xfId="0" applyNumberFormat="1" applyFont="1" applyFill="1" applyBorder="1" applyAlignment="1">
      <alignment horizontal="right" vertical="center" indent="1"/>
    </xf>
    <xf numFmtId="0" fontId="11" fillId="0" borderId="0" xfId="0" applyFont="1" applyFill="1" applyBorder="1" applyAlignment="1" applyProtection="1">
      <alignment horizontal="center" vertical="center"/>
      <protection locked="0"/>
    </xf>
    <xf numFmtId="0" fontId="11" fillId="0" borderId="0" xfId="42" applyFont="1" applyAlignment="1" applyProtection="1">
      <alignment vertical="center"/>
      <protection hidden="1"/>
    </xf>
    <xf numFmtId="0" fontId="22" fillId="0" borderId="0" xfId="42" applyFont="1" applyFill="1" applyAlignment="1" applyProtection="1">
      <alignment vertical="center"/>
      <protection hidden="1"/>
    </xf>
    <xf numFmtId="0" fontId="11" fillId="0" borderId="0" xfId="42" applyFont="1" applyFill="1" applyAlignment="1" applyProtection="1">
      <alignment vertical="center"/>
      <protection hidden="1"/>
    </xf>
    <xf numFmtId="0" fontId="19" fillId="0" borderId="0" xfId="37" applyFont="1" applyFill="1" applyBorder="1" applyAlignment="1" applyProtection="1">
      <alignment horizontal="left" vertical="center"/>
      <protection hidden="1"/>
    </xf>
    <xf numFmtId="0" fontId="2" fillId="0" borderId="0" xfId="42" applyFont="1" applyFill="1" applyAlignment="1" applyProtection="1">
      <alignment vertical="center"/>
      <protection hidden="1"/>
    </xf>
    <xf numFmtId="0" fontId="41" fillId="0" borderId="0" xfId="42" applyFont="1" applyFill="1" applyAlignment="1" applyProtection="1">
      <alignment vertical="center"/>
      <protection hidden="1"/>
    </xf>
    <xf numFmtId="0" fontId="41" fillId="0" borderId="0" xfId="42" applyFont="1" applyFill="1" applyBorder="1" applyAlignment="1" applyProtection="1">
      <alignment vertical="center"/>
      <protection hidden="1"/>
    </xf>
    <xf numFmtId="0" fontId="40" fillId="0" borderId="0" xfId="37" applyFont="1" applyFill="1" applyAlignment="1" applyProtection="1">
      <alignment vertical="center"/>
      <protection hidden="1"/>
    </xf>
    <xf numFmtId="0" fontId="40" fillId="0" borderId="0" xfId="37" quotePrefix="1" applyFont="1" applyFill="1" applyAlignment="1" applyProtection="1">
      <alignment vertical="center"/>
      <protection hidden="1"/>
    </xf>
    <xf numFmtId="0" fontId="42" fillId="0" borderId="0" xfId="42" applyFont="1" applyFill="1" applyAlignment="1" applyProtection="1">
      <alignment vertical="center"/>
      <protection hidden="1"/>
    </xf>
    <xf numFmtId="0" fontId="43" fillId="0" borderId="0" xfId="42" applyFont="1" applyFill="1" applyAlignment="1" applyProtection="1">
      <alignment vertical="center"/>
      <protection hidden="1"/>
    </xf>
    <xf numFmtId="0" fontId="11" fillId="0" borderId="0" xfId="37" applyFont="1" applyFill="1" applyAlignment="1" applyProtection="1">
      <alignment vertical="center"/>
      <protection hidden="1"/>
    </xf>
    <xf numFmtId="0" fontId="11" fillId="0" borderId="0" xfId="42" applyNumberFormat="1" applyFont="1" applyFill="1" applyAlignment="1" applyProtection="1">
      <alignment vertical="center"/>
      <protection hidden="1"/>
    </xf>
    <xf numFmtId="0" fontId="14" fillId="0" borderId="0" xfId="42" applyFont="1" applyFill="1" applyBorder="1" applyAlignment="1" applyProtection="1">
      <alignment horizontal="right" vertical="center"/>
      <protection hidden="1"/>
    </xf>
    <xf numFmtId="0" fontId="15" fillId="0" borderId="0" xfId="42" applyFont="1" applyFill="1" applyBorder="1" applyAlignment="1" applyProtection="1">
      <protection hidden="1"/>
    </xf>
    <xf numFmtId="0" fontId="11" fillId="0" borderId="0" xfId="42" applyFont="1" applyFill="1" applyBorder="1" applyAlignment="1" applyProtection="1">
      <protection hidden="1"/>
    </xf>
    <xf numFmtId="165" fontId="11" fillId="0" borderId="0" xfId="42" applyNumberFormat="1" applyFont="1" applyFill="1" applyBorder="1" applyAlignment="1" applyProtection="1">
      <protection hidden="1"/>
    </xf>
    <xf numFmtId="0" fontId="16" fillId="0" borderId="0" xfId="42" applyFont="1" applyFill="1" applyBorder="1" applyAlignment="1" applyProtection="1">
      <alignment horizontal="right"/>
      <protection hidden="1"/>
    </xf>
    <xf numFmtId="0" fontId="14" fillId="0" borderId="0" xfId="42" applyFont="1" applyFill="1" applyAlignment="1" applyProtection="1">
      <alignment vertical="center"/>
      <protection hidden="1"/>
    </xf>
    <xf numFmtId="0" fontId="14" fillId="0" borderId="0" xfId="42" applyFont="1" applyFill="1" applyBorder="1" applyAlignment="1" applyProtection="1">
      <alignment vertical="center"/>
      <protection hidden="1"/>
    </xf>
    <xf numFmtId="0" fontId="14" fillId="0" borderId="0" xfId="0" applyFont="1" applyAlignment="1">
      <alignment vertical="center"/>
    </xf>
    <xf numFmtId="0" fontId="11" fillId="0" borderId="0" xfId="41" applyFill="1" applyAlignment="1">
      <alignment vertical="center"/>
    </xf>
    <xf numFmtId="0" fontId="46" fillId="0" borderId="0" xfId="36" applyFont="1" applyAlignment="1" applyProtection="1">
      <alignment vertical="center"/>
    </xf>
    <xf numFmtId="0" fontId="14" fillId="0" borderId="0" xfId="0" applyFont="1" applyFill="1" applyBorder="1"/>
    <xf numFmtId="0" fontId="19" fillId="0" borderId="0" xfId="36" applyFont="1" applyFill="1" applyBorder="1" applyAlignment="1" applyProtection="1">
      <alignment vertical="center"/>
      <protection hidden="1"/>
    </xf>
    <xf numFmtId="0" fontId="14" fillId="0" borderId="0" xfId="0" applyFont="1" applyFill="1" applyBorder="1" applyAlignment="1">
      <alignment horizontal="center"/>
    </xf>
    <xf numFmtId="0" fontId="11" fillId="25" borderId="0" xfId="0" applyFont="1" applyFill="1" applyBorder="1" applyAlignment="1" applyProtection="1">
      <alignment horizontal="right" vertical="center" indent="1"/>
      <protection locked="0"/>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7" fillId="0" borderId="0" xfId="0" applyFont="1" applyFill="1" applyBorder="1" applyAlignment="1">
      <alignment horizontal="center" vertical="center"/>
    </xf>
    <xf numFmtId="1" fontId="47" fillId="0" borderId="0" xfId="0" applyNumberFormat="1" applyFont="1" applyFill="1" applyBorder="1" applyAlignment="1">
      <alignment horizontal="center" vertical="center"/>
    </xf>
    <xf numFmtId="1" fontId="48" fillId="0" borderId="0" xfId="0" applyNumberFormat="1" applyFont="1" applyFill="1" applyBorder="1" applyAlignment="1" applyProtection="1">
      <alignment horizontal="center" vertical="center"/>
    </xf>
    <xf numFmtId="1" fontId="47" fillId="0" borderId="0" xfId="0" applyNumberFormat="1" applyFont="1" applyFill="1" applyBorder="1" applyAlignment="1" applyProtection="1">
      <alignment horizontal="center" vertical="center"/>
    </xf>
    <xf numFmtId="0" fontId="2" fillId="0" borderId="0" xfId="42" applyFont="1" applyFill="1" applyAlignment="1" applyProtection="1">
      <alignment vertical="center" wrapText="1"/>
      <protection hidden="1"/>
    </xf>
    <xf numFmtId="0" fontId="11" fillId="0" borderId="0" xfId="42" applyFont="1" applyFill="1" applyAlignment="1" applyProtection="1">
      <alignment vertical="center" wrapText="1"/>
      <protection hidden="1"/>
    </xf>
    <xf numFmtId="0" fontId="45" fillId="0" borderId="0" xfId="42" applyNumberFormat="1" applyFont="1" applyFill="1" applyAlignment="1" applyProtection="1">
      <alignment vertical="center" wrapText="1"/>
      <protection hidden="1"/>
    </xf>
    <xf numFmtId="0" fontId="45" fillId="0" borderId="0" xfId="0" applyFont="1" applyFill="1" applyAlignment="1">
      <alignment vertical="center" wrapText="1"/>
    </xf>
    <xf numFmtId="0" fontId="2" fillId="0" borderId="0" xfId="36" applyFont="1" applyFill="1" applyBorder="1" applyAlignment="1" applyProtection="1">
      <alignment vertical="center"/>
      <protection hidden="1"/>
    </xf>
    <xf numFmtId="0" fontId="2" fillId="0" borderId="0" xfId="0" applyFont="1" applyAlignment="1">
      <alignment vertical="center"/>
    </xf>
    <xf numFmtId="0" fontId="17" fillId="0" borderId="0" xfId="36" applyFont="1" applyAlignment="1" applyProtection="1">
      <alignment horizontal="right"/>
    </xf>
    <xf numFmtId="0" fontId="17" fillId="0" borderId="0" xfId="36" applyFont="1" applyAlignment="1" applyProtection="1"/>
    <xf numFmtId="0" fontId="11" fillId="24" borderId="10" xfId="0" applyFont="1" applyFill="1" applyBorder="1" applyAlignment="1" applyProtection="1">
      <alignment horizontal="center" vertical="center" wrapText="1"/>
      <protection locked="0"/>
    </xf>
    <xf numFmtId="0" fontId="0" fillId="24" borderId="11" xfId="0" applyFill="1" applyBorder="1" applyAlignment="1" applyProtection="1">
      <alignment horizontal="center" vertical="center" wrapText="1"/>
      <protection locked="0"/>
    </xf>
    <xf numFmtId="0" fontId="0" fillId="24" borderId="12" xfId="0" applyFill="1" applyBorder="1" applyAlignment="1" applyProtection="1">
      <alignment horizontal="center" vertical="center" wrapText="1"/>
      <protection locked="0"/>
    </xf>
    <xf numFmtId="0" fontId="2" fillId="0" borderId="0" xfId="0" applyFont="1" applyFill="1" applyBorder="1" applyAlignment="1">
      <alignment horizontal="left" wrapText="1"/>
    </xf>
    <xf numFmtId="0" fontId="0" fillId="0" borderId="0" xfId="0" applyAlignment="1">
      <alignment wrapText="1"/>
    </xf>
    <xf numFmtId="0" fontId="11" fillId="0" borderId="0" xfId="0" applyFont="1" applyFill="1" applyBorder="1" applyAlignment="1" applyProtection="1">
      <alignment vertical="center" wrapText="1"/>
      <protection hidden="1"/>
    </xf>
    <xf numFmtId="0" fontId="11" fillId="0" borderId="0" xfId="0" applyFont="1" applyFill="1" applyAlignment="1" applyProtection="1">
      <alignment vertical="center" wrapText="1"/>
      <protection hidden="1"/>
    </xf>
    <xf numFmtId="0" fontId="11" fillId="0" borderId="0" xfId="0" applyNumberFormat="1"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xf numFmtId="0" fontId="0" fillId="0" borderId="0" xfId="0" applyAlignment="1">
      <alignment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Date" xfId="28"/>
    <cellStyle name="Explanatory Text" xfId="29" builtinId="53" customBuiltin="1"/>
    <cellStyle name="Fixed"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Ultimate-Investment-Property-Calculator-v2.2.2011" xfId="37"/>
    <cellStyle name="Input" xfId="38" builtinId="20" customBuiltin="1"/>
    <cellStyle name="Linked Cell" xfId="39" builtinId="24" customBuiltin="1"/>
    <cellStyle name="Neutral" xfId="40" builtinId="28" customBuiltin="1"/>
    <cellStyle name="Normal" xfId="0" builtinId="0"/>
    <cellStyle name="Normal_ACT-Standard-Investment-Property-Calculator-v2.4.2011" xfId="41"/>
    <cellStyle name="Normal_Ultimate-Investment-Property-Calculator-v2.2.2011" xfId="42"/>
    <cellStyle name="Note" xfId="43" builtinId="10" customBuiltin="1"/>
    <cellStyle name="Output" xfId="44" builtinId="21" customBuiltin="1"/>
    <cellStyle name="Text" xfId="45"/>
    <cellStyle name="Title" xfId="46" builtinId="15" customBuiltin="1"/>
    <cellStyle name="Total" xfId="47" builtinId="25" customBuiltin="1"/>
    <cellStyle name="Warning Text" xfId="48" builtinId="11" customBuiltin="1"/>
  </cellStyles>
  <dxfs count="12">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17"/>
      </font>
    </dxf>
    <dxf>
      <font>
        <condense val="0"/>
        <extend val="0"/>
        <color indexed="9"/>
      </font>
      <fill>
        <patternFill>
          <bgColor indexed="9"/>
        </patternFill>
      </fill>
      <border>
        <left/>
        <right/>
        <top/>
        <bottom/>
      </border>
    </dxf>
    <dxf>
      <font>
        <condense val="0"/>
        <extend val="0"/>
        <color indexed="17"/>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F$9" lockText="1" noThreeD="1"/>
</file>

<file path=xl/ctrlProps/ctrlProp2.xml><?xml version="1.0" encoding="utf-8"?>
<formControlPr xmlns="http://schemas.microsoft.com/office/spreadsheetml/2009/9/main" objectType="CheckBox" checked="Checked" fmlaLink="$G$9" lockText="1" noThreeD="1"/>
</file>

<file path=xl/ctrlProps/ctrlProp3.xml><?xml version="1.0" encoding="utf-8"?>
<formControlPr xmlns="http://schemas.microsoft.com/office/spreadsheetml/2009/9/main" objectType="CheckBox" checked="Checked" fmlaLink="$H$9" lockText="1" noThreeD="1"/>
</file>

<file path=xl/ctrlProps/ctrlProp4.xml><?xml version="1.0" encoding="utf-8"?>
<formControlPr xmlns="http://schemas.microsoft.com/office/spreadsheetml/2009/9/main" objectType="CheckBox" checked="Checked" fmlaLink="$I$9" lockText="1" noThreeD="1"/>
</file>

<file path=xl/ctrlProps/ctrlProp5.xml><?xml version="1.0" encoding="utf-8"?>
<formControlPr xmlns="http://schemas.microsoft.com/office/spreadsheetml/2009/9/main" objectType="CheckBox" checked="Checked" fmlaLink="$J$9" lockText="1" noThreeD="1"/>
</file>

<file path=xl/ctrlProps/ctrlProp6.xml><?xml version="1.0" encoding="utf-8"?>
<formControlPr xmlns="http://schemas.microsoft.com/office/spreadsheetml/2009/9/main" objectType="CheckBox" checked="Checked" fmlaLink="$K$9" lockText="1" noThreeD="1"/>
</file>

<file path=xl/ctrlProps/ctrlProp7.xml><?xml version="1.0" encoding="utf-8"?>
<formControlPr xmlns="http://schemas.microsoft.com/office/spreadsheetml/2009/9/main" objectType="CheckBox" checked="Checked" fmlaLink="$L$9" lockText="1" noThreeD="1"/>
</file>

<file path=xl/ctrlProps/ctrlProp8.xml><?xml version="1.0" encoding="utf-8"?>
<formControlPr xmlns="http://schemas.microsoft.com/office/spreadsheetml/2009/9/main" objectType="CheckBox" checked="Checked" fmlaLink="$M$9" lockText="1" noThreeD="1"/>
</file>

<file path=xl/ctrlProps/ctrlProp9.xml><?xml version="1.0" encoding="utf-8"?>
<formControlPr xmlns="http://schemas.microsoft.com/office/spreadsheetml/2009/9/main" objectType="CheckBox" checked="Checked" fmlaLink="$N$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190500</xdr:rowOff>
        </xdr:from>
        <xdr:to>
          <xdr:col>5</xdr:col>
          <xdr:colOff>342900</xdr:colOff>
          <xdr:row>10</xdr:row>
          <xdr:rowOff>22860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190500</xdr:rowOff>
        </xdr:from>
        <xdr:to>
          <xdr:col>6</xdr:col>
          <xdr:colOff>342900</xdr:colOff>
          <xdr:row>10</xdr:row>
          <xdr:rowOff>22860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190500</xdr:rowOff>
        </xdr:from>
        <xdr:to>
          <xdr:col>7</xdr:col>
          <xdr:colOff>342900</xdr:colOff>
          <xdr:row>10</xdr:row>
          <xdr:rowOff>22860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190500</xdr:rowOff>
        </xdr:from>
        <xdr:to>
          <xdr:col>8</xdr:col>
          <xdr:colOff>342900</xdr:colOff>
          <xdr:row>10</xdr:row>
          <xdr:rowOff>22860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190500</xdr:rowOff>
        </xdr:from>
        <xdr:to>
          <xdr:col>9</xdr:col>
          <xdr:colOff>342900</xdr:colOff>
          <xdr:row>10</xdr:row>
          <xdr:rowOff>22860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190500</xdr:rowOff>
        </xdr:from>
        <xdr:to>
          <xdr:col>10</xdr:col>
          <xdr:colOff>342900</xdr:colOff>
          <xdr:row>10</xdr:row>
          <xdr:rowOff>22860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190500</xdr:rowOff>
        </xdr:from>
        <xdr:to>
          <xdr:col>11</xdr:col>
          <xdr:colOff>342900</xdr:colOff>
          <xdr:row>10</xdr:row>
          <xdr:rowOff>22860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190500</xdr:rowOff>
        </xdr:from>
        <xdr:to>
          <xdr:col>12</xdr:col>
          <xdr:colOff>342900</xdr:colOff>
          <xdr:row>10</xdr:row>
          <xdr:rowOff>22860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190500</xdr:rowOff>
        </xdr:from>
        <xdr:to>
          <xdr:col>13</xdr:col>
          <xdr:colOff>342900</xdr:colOff>
          <xdr:row>10</xdr:row>
          <xdr:rowOff>22860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investmentpropertycalculator.com.au?subject=Help%20on%20Investment%20Property%20Calculator" TargetMode="External"/><Relationship Id="rId1" Type="http://schemas.openxmlformats.org/officeDocument/2006/relationships/hyperlink" Target="http://www.investmentpropertycalculat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vestmentpropertycalculator.com.a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vestmentpropertycalculator.com.au/"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vestmentpropertycalculator.com.au/"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investmentpropertycalculator.com.au/"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www.investmentpropertycalculator.com.au/"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investmentpropertycalculator.com.a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vestmentpropertycalculator.com.a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vestmentpropertycalculator.com.a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vestmentpropertycalculator.com.a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mentpropertycalculator.com.au/"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vestmentpropertycalculator.com.au/"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vestmentpropertycalculator.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8"/>
  <sheetViews>
    <sheetView showGridLines="0" tabSelected="1" workbookViewId="0"/>
  </sheetViews>
  <sheetFormatPr defaultColWidth="0" defaultRowHeight="15.9" customHeight="1" zeroHeight="1" x14ac:dyDescent="0.25"/>
  <cols>
    <col min="1" max="2" width="2.6640625" style="91" customWidth="1"/>
    <col min="3" max="3" width="21.109375" style="91" customWidth="1"/>
    <col min="4" max="4" width="2.6640625" style="91" customWidth="1"/>
    <col min="5" max="13" width="11.6640625" style="91" customWidth="1"/>
    <col min="14" max="15" width="2.6640625" style="91" customWidth="1"/>
    <col min="16" max="16384" width="0" style="91" hidden="1"/>
  </cols>
  <sheetData>
    <row r="1" spans="1:15" s="106" customFormat="1" ht="38.1" customHeight="1" x14ac:dyDescent="0.4">
      <c r="A1" s="105"/>
      <c r="C1" s="9" t="s">
        <v>60</v>
      </c>
      <c r="D1" s="107"/>
      <c r="F1" s="108"/>
      <c r="G1" s="108"/>
      <c r="H1" s="108"/>
      <c r="I1" s="108"/>
      <c r="J1" s="108"/>
      <c r="K1" s="108"/>
      <c r="L1" s="108"/>
      <c r="M1" s="108"/>
      <c r="N1" s="108"/>
    </row>
    <row r="2" spans="1:15" ht="15.9" customHeight="1" x14ac:dyDescent="0.25"/>
    <row r="3" spans="1:15" s="109" customFormat="1" ht="15.9" customHeight="1" x14ac:dyDescent="0.25">
      <c r="A3" s="94"/>
      <c r="C3" s="113" t="s">
        <v>40</v>
      </c>
      <c r="D3" s="111"/>
      <c r="E3" s="94"/>
      <c r="F3" s="94"/>
      <c r="G3" s="94"/>
      <c r="H3" s="110"/>
      <c r="I3" s="110"/>
      <c r="J3" s="110"/>
      <c r="K3" s="104"/>
      <c r="L3" s="104"/>
      <c r="M3" s="104" t="str">
        <f ca="1">"© 2008-"&amp;YEAR(TODAY())&amp;" Yuquan Shi"</f>
        <v>© 2008-2018 Yuquan Shi</v>
      </c>
      <c r="N3" s="104"/>
      <c r="O3" s="110"/>
    </row>
    <row r="4" spans="1:15" s="93" customFormat="1" ht="15.9" customHeight="1" x14ac:dyDescent="0.25">
      <c r="M4" s="112"/>
    </row>
    <row r="5" spans="1:15" s="93" customFormat="1" ht="15.9" customHeight="1" x14ac:dyDescent="0.25">
      <c r="C5" s="95" t="s">
        <v>54</v>
      </c>
      <c r="E5" s="126" t="s">
        <v>55</v>
      </c>
      <c r="F5" s="126"/>
      <c r="G5" s="126"/>
      <c r="H5" s="126"/>
      <c r="I5" s="126"/>
      <c r="J5" s="126"/>
      <c r="K5" s="126"/>
      <c r="L5" s="126"/>
      <c r="M5" s="126"/>
    </row>
    <row r="6" spans="1:15" s="93" customFormat="1" ht="15.9" customHeight="1" x14ac:dyDescent="0.25">
      <c r="C6" s="92"/>
      <c r="D6" s="92"/>
      <c r="E6" s="92"/>
      <c r="F6" s="92"/>
      <c r="G6" s="92"/>
      <c r="H6" s="92"/>
      <c r="I6" s="92"/>
      <c r="J6" s="92"/>
      <c r="K6" s="92"/>
      <c r="L6" s="92"/>
      <c r="M6" s="92"/>
    </row>
    <row r="7" spans="1:15" s="93" customFormat="1" ht="15.9" customHeight="1" x14ac:dyDescent="0.25">
      <c r="C7" s="98" t="s">
        <v>61</v>
      </c>
      <c r="D7" s="96"/>
      <c r="E7" s="127" t="s">
        <v>63</v>
      </c>
      <c r="F7" s="127"/>
      <c r="G7" s="127"/>
      <c r="H7" s="127"/>
      <c r="I7" s="127"/>
      <c r="J7" s="127"/>
      <c r="K7" s="127"/>
      <c r="L7" s="127"/>
      <c r="M7" s="127"/>
    </row>
    <row r="8" spans="1:15" s="93" customFormat="1" ht="15.9" customHeight="1" x14ac:dyDescent="0.25">
      <c r="C8" s="92"/>
    </row>
    <row r="9" spans="1:15" s="96" customFormat="1" ht="15.9" customHeight="1" x14ac:dyDescent="0.25">
      <c r="B9" s="97"/>
      <c r="C9" s="98" t="s">
        <v>4</v>
      </c>
      <c r="E9" s="127" t="s">
        <v>64</v>
      </c>
      <c r="F9" s="127"/>
      <c r="G9" s="127"/>
      <c r="H9" s="127"/>
      <c r="I9" s="127"/>
      <c r="J9" s="127"/>
      <c r="K9" s="127"/>
      <c r="L9" s="127"/>
      <c r="M9" s="127"/>
      <c r="O9" s="93"/>
    </row>
    <row r="10" spans="1:15" s="93" customFormat="1" ht="15.9" customHeight="1" x14ac:dyDescent="0.25"/>
    <row r="11" spans="1:15" s="96" customFormat="1" ht="15.9" customHeight="1" x14ac:dyDescent="0.25">
      <c r="B11" s="97"/>
      <c r="C11" s="98" t="s">
        <v>5</v>
      </c>
      <c r="E11" s="127" t="s">
        <v>65</v>
      </c>
      <c r="F11" s="127"/>
      <c r="G11" s="127"/>
      <c r="H11" s="127"/>
      <c r="I11" s="127"/>
      <c r="J11" s="127"/>
      <c r="K11" s="127"/>
      <c r="L11" s="127"/>
      <c r="M11" s="127"/>
      <c r="O11" s="93"/>
    </row>
    <row r="12" spans="1:15" s="96" customFormat="1" ht="15.9" customHeight="1" x14ac:dyDescent="0.25">
      <c r="C12" s="99"/>
      <c r="E12" s="93"/>
      <c r="F12" s="93"/>
      <c r="G12" s="93"/>
      <c r="H12" s="93"/>
      <c r="I12" s="93"/>
      <c r="J12" s="93"/>
      <c r="K12" s="93"/>
      <c r="L12" s="93"/>
      <c r="M12" s="93"/>
      <c r="O12" s="93"/>
    </row>
    <row r="13" spans="1:15" s="96" customFormat="1" ht="15.9" customHeight="1" x14ac:dyDescent="0.25">
      <c r="C13" s="98" t="s">
        <v>6</v>
      </c>
      <c r="E13" s="127" t="s">
        <v>66</v>
      </c>
      <c r="F13" s="127"/>
      <c r="G13" s="127"/>
      <c r="H13" s="127"/>
      <c r="I13" s="127"/>
      <c r="J13" s="127"/>
      <c r="K13" s="127"/>
      <c r="L13" s="127"/>
      <c r="M13" s="127"/>
      <c r="O13" s="93"/>
    </row>
    <row r="14" spans="1:15" s="93" customFormat="1" ht="15.9" customHeight="1" x14ac:dyDescent="0.25"/>
    <row r="15" spans="1:15" s="96" customFormat="1" ht="15.9" customHeight="1" x14ac:dyDescent="0.25">
      <c r="C15" s="98" t="s">
        <v>38</v>
      </c>
      <c r="E15" s="127" t="s">
        <v>67</v>
      </c>
      <c r="F15" s="127"/>
      <c r="G15" s="127"/>
      <c r="H15" s="127"/>
      <c r="I15" s="127"/>
      <c r="J15" s="127"/>
      <c r="K15" s="127"/>
      <c r="L15" s="127"/>
      <c r="M15" s="127"/>
      <c r="O15" s="93"/>
    </row>
    <row r="16" spans="1:15" s="93" customFormat="1" ht="15.9" customHeight="1" x14ac:dyDescent="0.25"/>
    <row r="17" spans="3:15" s="96" customFormat="1" ht="15.9" customHeight="1" x14ac:dyDescent="0.25">
      <c r="C17" s="98" t="s">
        <v>39</v>
      </c>
      <c r="E17" s="127" t="s">
        <v>68</v>
      </c>
      <c r="F17" s="127"/>
      <c r="G17" s="127"/>
      <c r="H17" s="127"/>
      <c r="I17" s="127"/>
      <c r="J17" s="127"/>
      <c r="K17" s="127"/>
      <c r="L17" s="127"/>
      <c r="M17" s="127"/>
      <c r="O17" s="93"/>
    </row>
    <row r="18" spans="3:15" s="93" customFormat="1" ht="15.9" customHeight="1" x14ac:dyDescent="0.25"/>
    <row r="19" spans="3:15" s="96" customFormat="1" ht="15.9" customHeight="1" x14ac:dyDescent="0.25">
      <c r="C19" s="98" t="s">
        <v>71</v>
      </c>
      <c r="E19" s="127" t="s">
        <v>72</v>
      </c>
      <c r="F19" s="127"/>
      <c r="G19" s="127"/>
      <c r="H19" s="127"/>
      <c r="I19" s="127"/>
      <c r="J19" s="127"/>
      <c r="K19" s="127"/>
      <c r="L19" s="127"/>
      <c r="M19" s="127"/>
      <c r="O19" s="93"/>
    </row>
    <row r="20" spans="3:15" s="93" customFormat="1" ht="15.9" customHeight="1" x14ac:dyDescent="0.25"/>
    <row r="21" spans="3:15" s="96" customFormat="1" ht="15.9" customHeight="1" x14ac:dyDescent="0.25">
      <c r="C21" s="98" t="s">
        <v>73</v>
      </c>
      <c r="E21" s="127" t="s">
        <v>77</v>
      </c>
      <c r="F21" s="127"/>
      <c r="G21" s="127"/>
      <c r="H21" s="127"/>
      <c r="I21" s="127"/>
      <c r="J21" s="127"/>
      <c r="K21" s="127"/>
      <c r="L21" s="127"/>
      <c r="M21" s="127"/>
      <c r="O21" s="93"/>
    </row>
    <row r="22" spans="3:15" s="93" customFormat="1" ht="15.9" customHeight="1" x14ac:dyDescent="0.25"/>
    <row r="23" spans="3:15" s="96" customFormat="1" ht="15.9" customHeight="1" x14ac:dyDescent="0.25">
      <c r="C23" s="98" t="s">
        <v>74</v>
      </c>
      <c r="E23" s="127" t="s">
        <v>78</v>
      </c>
      <c r="F23" s="127"/>
      <c r="G23" s="127"/>
      <c r="H23" s="127"/>
      <c r="I23" s="127"/>
      <c r="J23" s="127"/>
      <c r="K23" s="127"/>
      <c r="L23" s="127"/>
      <c r="M23" s="127"/>
      <c r="O23" s="93"/>
    </row>
    <row r="24" spans="3:15" s="93" customFormat="1" ht="15.9" customHeight="1" x14ac:dyDescent="0.25"/>
    <row r="25" spans="3:15" s="96" customFormat="1" ht="15.9" customHeight="1" x14ac:dyDescent="0.25">
      <c r="C25" s="98" t="s">
        <v>75</v>
      </c>
      <c r="E25" s="127" t="s">
        <v>79</v>
      </c>
      <c r="F25" s="127"/>
      <c r="G25" s="127"/>
      <c r="H25" s="127"/>
      <c r="I25" s="127"/>
      <c r="J25" s="127"/>
      <c r="K25" s="127"/>
      <c r="L25" s="127"/>
      <c r="M25" s="127"/>
      <c r="O25" s="93"/>
    </row>
    <row r="26" spans="3:15" s="93" customFormat="1" ht="15.9" customHeight="1" x14ac:dyDescent="0.25"/>
    <row r="27" spans="3:15" s="96" customFormat="1" ht="15.9" customHeight="1" x14ac:dyDescent="0.25">
      <c r="C27" s="98" t="s">
        <v>76</v>
      </c>
      <c r="E27" s="127" t="s">
        <v>80</v>
      </c>
      <c r="F27" s="127"/>
      <c r="G27" s="127"/>
      <c r="H27" s="127"/>
      <c r="I27" s="127"/>
      <c r="J27" s="127"/>
      <c r="K27" s="127"/>
      <c r="L27" s="127"/>
      <c r="M27" s="127"/>
      <c r="O27" s="93"/>
    </row>
    <row r="28" spans="3:15" s="93" customFormat="1" ht="15.9" customHeight="1" x14ac:dyDescent="0.25"/>
    <row r="29" spans="3:15" s="96" customFormat="1" ht="15.9" customHeight="1" x14ac:dyDescent="0.25">
      <c r="C29" s="98" t="s">
        <v>41</v>
      </c>
      <c r="D29" s="100"/>
      <c r="E29" s="127" t="s">
        <v>56</v>
      </c>
      <c r="F29" s="127"/>
      <c r="G29" s="127"/>
      <c r="H29" s="127"/>
      <c r="I29" s="127"/>
      <c r="J29" s="127"/>
      <c r="K29" s="127"/>
      <c r="L29" s="127"/>
      <c r="M29" s="127"/>
      <c r="O29" s="93"/>
    </row>
    <row r="30" spans="3:15" s="93" customFormat="1" ht="15.9" customHeight="1" x14ac:dyDescent="0.25">
      <c r="C30" s="101"/>
    </row>
    <row r="31" spans="3:15" s="93" customFormat="1" ht="15.9" customHeight="1" x14ac:dyDescent="0.25">
      <c r="C31" s="98" t="s">
        <v>57</v>
      </c>
      <c r="E31" s="93" t="s">
        <v>58</v>
      </c>
    </row>
    <row r="32" spans="3:15" s="93" customFormat="1" ht="15.9" customHeight="1" x14ac:dyDescent="0.25">
      <c r="C32" s="102"/>
    </row>
    <row r="33" spans="3:13" s="93" customFormat="1" ht="18" customHeight="1" x14ac:dyDescent="0.25">
      <c r="C33" s="128" t="s">
        <v>59</v>
      </c>
      <c r="D33" s="129"/>
      <c r="E33" s="129"/>
      <c r="F33" s="129"/>
      <c r="G33" s="129"/>
      <c r="H33" s="129"/>
      <c r="I33" s="129"/>
      <c r="J33" s="129"/>
      <c r="K33" s="129"/>
      <c r="L33" s="129"/>
      <c r="M33" s="129"/>
    </row>
    <row r="34" spans="3:13" s="93" customFormat="1" ht="17.100000000000001" customHeight="1" x14ac:dyDescent="0.25">
      <c r="C34" s="128"/>
      <c r="D34" s="129"/>
      <c r="E34" s="129"/>
      <c r="F34" s="129"/>
      <c r="G34" s="129"/>
      <c r="H34" s="129"/>
      <c r="I34" s="129"/>
      <c r="J34" s="129"/>
      <c r="K34" s="129"/>
      <c r="L34" s="129"/>
      <c r="M34" s="129"/>
    </row>
    <row r="35" spans="3:13" s="93" customFormat="1" ht="17.100000000000001" customHeight="1" x14ac:dyDescent="0.25">
      <c r="C35" s="129"/>
      <c r="D35" s="129"/>
      <c r="E35" s="129"/>
      <c r="F35" s="129"/>
      <c r="G35" s="129"/>
      <c r="H35" s="129"/>
      <c r="I35" s="129"/>
      <c r="J35" s="129"/>
      <c r="K35" s="129"/>
      <c r="L35" s="129"/>
      <c r="M35" s="129"/>
    </row>
    <row r="36" spans="3:13" s="93" customFormat="1" ht="18" customHeight="1" x14ac:dyDescent="0.25">
      <c r="C36" s="129"/>
      <c r="D36" s="129"/>
      <c r="E36" s="129"/>
      <c r="F36" s="129"/>
      <c r="G36" s="129"/>
      <c r="H36" s="129"/>
      <c r="I36" s="129"/>
      <c r="J36" s="129"/>
      <c r="K36" s="129"/>
      <c r="L36" s="129"/>
      <c r="M36" s="129"/>
    </row>
    <row r="37" spans="3:13" s="93" customFormat="1" ht="15.9" customHeight="1" x14ac:dyDescent="0.25">
      <c r="C37" s="103"/>
    </row>
    <row r="38" spans="3:13" s="93" customFormat="1" ht="15.9" hidden="1" customHeight="1" x14ac:dyDescent="0.25"/>
    <row r="39" spans="3:13" ht="15.9" hidden="1" customHeight="1" x14ac:dyDescent="0.25"/>
    <row r="40" spans="3:13" ht="15.9" hidden="1" customHeight="1" x14ac:dyDescent="0.25"/>
    <row r="41" spans="3:13" ht="15.9" hidden="1" customHeight="1" x14ac:dyDescent="0.25"/>
    <row r="42" spans="3:13" ht="15.9" hidden="1" customHeight="1" x14ac:dyDescent="0.25"/>
    <row r="43" spans="3:13" ht="15.9" hidden="1" customHeight="1" x14ac:dyDescent="0.25"/>
    <row r="44" spans="3:13" ht="15.9" hidden="1" customHeight="1" x14ac:dyDescent="0.25"/>
    <row r="45" spans="3:13" ht="15.9" hidden="1" customHeight="1" x14ac:dyDescent="0.25"/>
    <row r="46" spans="3:13" ht="15.9" hidden="1" customHeight="1" x14ac:dyDescent="0.25"/>
    <row r="47" spans="3:13" ht="15.9" hidden="1" customHeight="1" x14ac:dyDescent="0.25"/>
    <row r="48" spans="3:13" ht="15.9" hidden="1" customHeight="1" x14ac:dyDescent="0.25"/>
    <row r="49" ht="15.9" hidden="1" customHeight="1" x14ac:dyDescent="0.25"/>
    <row r="50" ht="15.9" hidden="1" customHeight="1" x14ac:dyDescent="0.25"/>
    <row r="51" ht="15.9" hidden="1" customHeight="1" x14ac:dyDescent="0.25"/>
    <row r="52" ht="15.9" hidden="1" customHeight="1" x14ac:dyDescent="0.25"/>
    <row r="53" ht="15.9" hidden="1" customHeight="1" x14ac:dyDescent="0.25"/>
    <row r="54" ht="15.9" hidden="1" customHeight="1" x14ac:dyDescent="0.25"/>
    <row r="55" ht="15.9" hidden="1" customHeight="1" x14ac:dyDescent="0.25"/>
    <row r="56" ht="15.9" hidden="1" customHeight="1" x14ac:dyDescent="0.25"/>
    <row r="57" ht="15.9" hidden="1" customHeight="1" x14ac:dyDescent="0.25"/>
    <row r="58" ht="15.9" hidden="1" customHeight="1" x14ac:dyDescent="0.25"/>
  </sheetData>
  <sheetProtection password="E309" sheet="1" objects="1" scenarios="1"/>
  <mergeCells count="14">
    <mergeCell ref="E5:M5"/>
    <mergeCell ref="E9:M9"/>
    <mergeCell ref="E7:M7"/>
    <mergeCell ref="E29:M29"/>
    <mergeCell ref="C33:M36"/>
    <mergeCell ref="E15:M15"/>
    <mergeCell ref="E13:M13"/>
    <mergeCell ref="E17:M17"/>
    <mergeCell ref="E19:M19"/>
    <mergeCell ref="E21:M21"/>
    <mergeCell ref="E23:M23"/>
    <mergeCell ref="E25:M25"/>
    <mergeCell ref="E27:M27"/>
    <mergeCell ref="E11:M11"/>
  </mergeCells>
  <phoneticPr fontId="3" type="noConversion"/>
  <hyperlinks>
    <hyperlink ref="C3" r:id="rId1"/>
    <hyperlink ref="C31" r:id="rId2"/>
    <hyperlink ref="C7" location="Summary!A1" display="Summary"/>
    <hyperlink ref="C9" location="'Property 1'!A1" display="Property 1"/>
    <hyperlink ref="C11" location="'Property 2'!A1" display="Property 2"/>
    <hyperlink ref="C13" location="'Property 3'!A1" display="Property 3"/>
    <hyperlink ref="C15" location="'Property 4'!A1" display="Property 4"/>
    <hyperlink ref="C17" location="'Property 5'!A1" display="Property 5"/>
    <hyperlink ref="C29" location="'Terms of Use'!A1" display="Terms of Use"/>
    <hyperlink ref="C19" location="'Property 6'!A1" display="Property 6"/>
    <hyperlink ref="C21" location="'Property 7'!A1" display="Property 7"/>
    <hyperlink ref="C23" location="'Property 8'!A1" display="Property 8"/>
    <hyperlink ref="C25" location="'Property 9'!A1" display="Property 9"/>
    <hyperlink ref="C27" location="'Property 10'!A1" display="Property 10"/>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8 Record Book - FY 19</v>
      </c>
      <c r="D1" s="4"/>
      <c r="E1" s="4"/>
      <c r="F1" s="4"/>
      <c r="G1" s="4"/>
      <c r="H1" s="132" t="s">
        <v>62</v>
      </c>
      <c r="I1" s="13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 t="shared" ref="D14:P14" si="0">SUM(D12:D13)</f>
        <v>1305</v>
      </c>
      <c r="E14" s="20">
        <f t="shared" si="0"/>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 t="shared" si="0"/>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 t="shared" ref="D16:P16" si="1">D11</f>
        <v>43282</v>
      </c>
      <c r="E16" s="17">
        <f t="shared" si="1"/>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 t="shared" si="1"/>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c r="G23" s="76"/>
      <c r="H23" s="76"/>
      <c r="I23" s="76"/>
      <c r="J23" s="76"/>
      <c r="K23" s="76"/>
      <c r="L23" s="76"/>
      <c r="M23" s="76"/>
      <c r="N23" s="76"/>
      <c r="O23" s="76"/>
      <c r="P23" s="36">
        <f t="shared" si="2"/>
        <v>50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 t="shared" ref="D29:O29" si="3">800/12</f>
        <v>66.666666666666671</v>
      </c>
      <c r="E29" s="76">
        <f t="shared" si="3"/>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1353.6666666666667</v>
      </c>
      <c r="G36" s="20">
        <f t="shared" si="4"/>
        <v>2185.6666666666665</v>
      </c>
      <c r="H36" s="20">
        <f t="shared" si="4"/>
        <v>1353.6666666666667</v>
      </c>
      <c r="I36" s="20">
        <f t="shared" si="4"/>
        <v>1353.6666666666667</v>
      </c>
      <c r="J36" s="20">
        <f t="shared" si="4"/>
        <v>2185.6666666666665</v>
      </c>
      <c r="K36" s="20">
        <f t="shared" si="4"/>
        <v>1696.6666666666667</v>
      </c>
      <c r="L36" s="20">
        <f t="shared" si="4"/>
        <v>1353.6666666666667</v>
      </c>
      <c r="M36" s="20">
        <f t="shared" si="4"/>
        <v>2185.6666666666665</v>
      </c>
      <c r="N36" s="20">
        <f t="shared" si="4"/>
        <v>1353.6666666666667</v>
      </c>
      <c r="O36" s="20">
        <f t="shared" si="4"/>
        <v>1353.6666666666667</v>
      </c>
      <c r="P36" s="20">
        <f t="shared" si="4"/>
        <v>25958</v>
      </c>
    </row>
    <row r="37" spans="2:16" ht="15.9" customHeight="1" x14ac:dyDescent="0.25"/>
    <row r="38" spans="2:16" ht="15.9" customHeight="1" x14ac:dyDescent="0.25">
      <c r="C38" s="1" t="s">
        <v>29</v>
      </c>
      <c r="D38" s="23">
        <f t="shared" ref="D38:P38" si="5">D14-D36</f>
        <v>-6923.6666666666661</v>
      </c>
      <c r="E38" s="23">
        <f t="shared" si="5"/>
        <v>-48.666666666666742</v>
      </c>
      <c r="F38" s="23">
        <f t="shared" si="5"/>
        <v>-48.666666666666742</v>
      </c>
      <c r="G38" s="23">
        <f t="shared" si="5"/>
        <v>-880.66666666666652</v>
      </c>
      <c r="H38" s="23">
        <f t="shared" si="5"/>
        <v>-48.666666666666742</v>
      </c>
      <c r="I38" s="23">
        <f t="shared" si="5"/>
        <v>-48.666666666666742</v>
      </c>
      <c r="J38" s="23">
        <f t="shared" si="5"/>
        <v>-880.66666666666652</v>
      </c>
      <c r="K38" s="23">
        <f t="shared" si="5"/>
        <v>-391.66666666666674</v>
      </c>
      <c r="L38" s="23">
        <f t="shared" si="5"/>
        <v>-48.666666666666742</v>
      </c>
      <c r="M38" s="23">
        <f t="shared" si="5"/>
        <v>-880.66666666666652</v>
      </c>
      <c r="N38" s="23">
        <f t="shared" si="5"/>
        <v>-48.666666666666742</v>
      </c>
      <c r="O38" s="23">
        <f t="shared" si="5"/>
        <v>-48.666666666666742</v>
      </c>
      <c r="P38" s="23">
        <f t="shared" si="5"/>
        <v>-10298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-24.333333333333371</v>
      </c>
      <c r="G41" s="44">
        <f t="shared" si="6"/>
        <v>-440.33333333333326</v>
      </c>
      <c r="H41" s="44">
        <f t="shared" si="6"/>
        <v>-24.333333333333371</v>
      </c>
      <c r="I41" s="44">
        <f t="shared" si="6"/>
        <v>-24.333333333333371</v>
      </c>
      <c r="J41" s="44">
        <f t="shared" si="6"/>
        <v>-440.33333333333326</v>
      </c>
      <c r="K41" s="44">
        <f t="shared" si="6"/>
        <v>-195.83333333333337</v>
      </c>
      <c r="L41" s="44">
        <f t="shared" si="6"/>
        <v>-24.333333333333371</v>
      </c>
      <c r="M41" s="44">
        <f t="shared" si="6"/>
        <v>-440.33333333333326</v>
      </c>
      <c r="N41" s="44">
        <f t="shared" si="6"/>
        <v>-24.333333333333371</v>
      </c>
      <c r="O41" s="44">
        <f t="shared" si="6"/>
        <v>-24.333333333333371</v>
      </c>
      <c r="P41" s="44">
        <f t="shared" si="6"/>
        <v>-5149</v>
      </c>
    </row>
    <row r="42" spans="2:16" ht="15.9" customHeight="1" x14ac:dyDescent="0.25">
      <c r="C42" s="39" t="s">
        <v>32</v>
      </c>
      <c r="D42" s="44">
        <f t="shared" ref="D42:P42" si="7">D$38*$D$9</f>
        <v>-3461.833333333333</v>
      </c>
      <c r="E42" s="44">
        <f t="shared" si="7"/>
        <v>-24.333333333333371</v>
      </c>
      <c r="F42" s="44">
        <f t="shared" si="7"/>
        <v>-24.333333333333371</v>
      </c>
      <c r="G42" s="44">
        <f t="shared" si="7"/>
        <v>-440.33333333333326</v>
      </c>
      <c r="H42" s="44">
        <f t="shared" si="7"/>
        <v>-24.333333333333371</v>
      </c>
      <c r="I42" s="44">
        <f t="shared" si="7"/>
        <v>-24.333333333333371</v>
      </c>
      <c r="J42" s="44">
        <f t="shared" si="7"/>
        <v>-440.33333333333326</v>
      </c>
      <c r="K42" s="44">
        <f t="shared" si="7"/>
        <v>-195.83333333333337</v>
      </c>
      <c r="L42" s="44">
        <f t="shared" si="7"/>
        <v>-24.333333333333371</v>
      </c>
      <c r="M42" s="44">
        <f t="shared" si="7"/>
        <v>-440.33333333333326</v>
      </c>
      <c r="N42" s="44">
        <f t="shared" si="7"/>
        <v>-24.333333333333371</v>
      </c>
      <c r="O42" s="44">
        <f t="shared" si="7"/>
        <v>-24.333333333333371</v>
      </c>
      <c r="P42" s="44">
        <f t="shared" si="7"/>
        <v>-5149</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2"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9 Record Book - FY 19</v>
      </c>
      <c r="D1" s="4"/>
      <c r="E1" s="4"/>
      <c r="F1" s="4"/>
      <c r="G1" s="4"/>
      <c r="H1" s="132" t="s">
        <v>62</v>
      </c>
      <c r="I1" s="13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 t="shared" ref="D14:P14" si="0">SUM(D12:D13)</f>
        <v>1305</v>
      </c>
      <c r="E14" s="20">
        <f t="shared" si="0"/>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 t="shared" si="0"/>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 t="shared" ref="D16:P16" si="1">D11</f>
        <v>43282</v>
      </c>
      <c r="E16" s="17">
        <f t="shared" si="1"/>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 t="shared" si="1"/>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c r="G23" s="76"/>
      <c r="H23" s="76"/>
      <c r="I23" s="76"/>
      <c r="J23" s="76"/>
      <c r="K23" s="76"/>
      <c r="L23" s="76"/>
      <c r="M23" s="76"/>
      <c r="N23" s="76"/>
      <c r="O23" s="76"/>
      <c r="P23" s="36">
        <f t="shared" si="2"/>
        <v>50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 t="shared" ref="D29:O29" si="3">800/12</f>
        <v>66.666666666666671</v>
      </c>
      <c r="E29" s="76">
        <f t="shared" si="3"/>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1353.6666666666667</v>
      </c>
      <c r="G36" s="20">
        <f t="shared" si="4"/>
        <v>2185.6666666666665</v>
      </c>
      <c r="H36" s="20">
        <f t="shared" si="4"/>
        <v>1353.6666666666667</v>
      </c>
      <c r="I36" s="20">
        <f t="shared" si="4"/>
        <v>1353.6666666666667</v>
      </c>
      <c r="J36" s="20">
        <f t="shared" si="4"/>
        <v>2185.6666666666665</v>
      </c>
      <c r="K36" s="20">
        <f t="shared" si="4"/>
        <v>1696.6666666666667</v>
      </c>
      <c r="L36" s="20">
        <f t="shared" si="4"/>
        <v>1353.6666666666667</v>
      </c>
      <c r="M36" s="20">
        <f t="shared" si="4"/>
        <v>2185.6666666666665</v>
      </c>
      <c r="N36" s="20">
        <f t="shared" si="4"/>
        <v>1353.6666666666667</v>
      </c>
      <c r="O36" s="20">
        <f t="shared" si="4"/>
        <v>1353.6666666666667</v>
      </c>
      <c r="P36" s="20">
        <f t="shared" si="4"/>
        <v>25958</v>
      </c>
    </row>
    <row r="37" spans="2:16" ht="15.9" customHeight="1" x14ac:dyDescent="0.25"/>
    <row r="38" spans="2:16" ht="15.9" customHeight="1" x14ac:dyDescent="0.25">
      <c r="C38" s="1" t="s">
        <v>29</v>
      </c>
      <c r="D38" s="23">
        <f t="shared" ref="D38:P38" si="5">D14-D36</f>
        <v>-6923.6666666666661</v>
      </c>
      <c r="E38" s="23">
        <f t="shared" si="5"/>
        <v>-48.666666666666742</v>
      </c>
      <c r="F38" s="23">
        <f t="shared" si="5"/>
        <v>-48.666666666666742</v>
      </c>
      <c r="G38" s="23">
        <f t="shared" si="5"/>
        <v>-880.66666666666652</v>
      </c>
      <c r="H38" s="23">
        <f t="shared" si="5"/>
        <v>-48.666666666666742</v>
      </c>
      <c r="I38" s="23">
        <f t="shared" si="5"/>
        <v>-48.666666666666742</v>
      </c>
      <c r="J38" s="23">
        <f t="shared" si="5"/>
        <v>-880.66666666666652</v>
      </c>
      <c r="K38" s="23">
        <f t="shared" si="5"/>
        <v>-391.66666666666674</v>
      </c>
      <c r="L38" s="23">
        <f t="shared" si="5"/>
        <v>-48.666666666666742</v>
      </c>
      <c r="M38" s="23">
        <f t="shared" si="5"/>
        <v>-880.66666666666652</v>
      </c>
      <c r="N38" s="23">
        <f t="shared" si="5"/>
        <v>-48.666666666666742</v>
      </c>
      <c r="O38" s="23">
        <f t="shared" si="5"/>
        <v>-48.666666666666742</v>
      </c>
      <c r="P38" s="23">
        <f t="shared" si="5"/>
        <v>-10298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-24.333333333333371</v>
      </c>
      <c r="G41" s="44">
        <f t="shared" si="6"/>
        <v>-440.33333333333326</v>
      </c>
      <c r="H41" s="44">
        <f t="shared" si="6"/>
        <v>-24.333333333333371</v>
      </c>
      <c r="I41" s="44">
        <f t="shared" si="6"/>
        <v>-24.333333333333371</v>
      </c>
      <c r="J41" s="44">
        <f t="shared" si="6"/>
        <v>-440.33333333333326</v>
      </c>
      <c r="K41" s="44">
        <f t="shared" si="6"/>
        <v>-195.83333333333337</v>
      </c>
      <c r="L41" s="44">
        <f t="shared" si="6"/>
        <v>-24.333333333333371</v>
      </c>
      <c r="M41" s="44">
        <f t="shared" si="6"/>
        <v>-440.33333333333326</v>
      </c>
      <c r="N41" s="44">
        <f t="shared" si="6"/>
        <v>-24.333333333333371</v>
      </c>
      <c r="O41" s="44">
        <f t="shared" si="6"/>
        <v>-24.333333333333371</v>
      </c>
      <c r="P41" s="44">
        <f t="shared" si="6"/>
        <v>-5149</v>
      </c>
    </row>
    <row r="42" spans="2:16" ht="15.9" customHeight="1" x14ac:dyDescent="0.25">
      <c r="C42" s="39" t="s">
        <v>32</v>
      </c>
      <c r="D42" s="44">
        <f t="shared" ref="D42:P42" si="7">D$38*$D$9</f>
        <v>-3461.833333333333</v>
      </c>
      <c r="E42" s="44">
        <f t="shared" si="7"/>
        <v>-24.333333333333371</v>
      </c>
      <c r="F42" s="44">
        <f t="shared" si="7"/>
        <v>-24.333333333333371</v>
      </c>
      <c r="G42" s="44">
        <f t="shared" si="7"/>
        <v>-440.33333333333326</v>
      </c>
      <c r="H42" s="44">
        <f t="shared" si="7"/>
        <v>-24.333333333333371</v>
      </c>
      <c r="I42" s="44">
        <f t="shared" si="7"/>
        <v>-24.333333333333371</v>
      </c>
      <c r="J42" s="44">
        <f t="shared" si="7"/>
        <v>-440.33333333333326</v>
      </c>
      <c r="K42" s="44">
        <f t="shared" si="7"/>
        <v>-195.83333333333337</v>
      </c>
      <c r="L42" s="44">
        <f t="shared" si="7"/>
        <v>-24.333333333333371</v>
      </c>
      <c r="M42" s="44">
        <f t="shared" si="7"/>
        <v>-440.33333333333326</v>
      </c>
      <c r="N42" s="44">
        <f t="shared" si="7"/>
        <v>-24.333333333333371</v>
      </c>
      <c r="O42" s="44">
        <f t="shared" si="7"/>
        <v>-24.333333333333371</v>
      </c>
      <c r="P42" s="44">
        <f t="shared" si="7"/>
        <v>-5149</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1"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10 Record Book - FY 19</v>
      </c>
      <c r="D1" s="4"/>
      <c r="E1" s="4"/>
      <c r="F1" s="4"/>
      <c r="G1" s="4"/>
      <c r="H1" s="132" t="s">
        <v>62</v>
      </c>
      <c r="I1" s="13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 t="shared" ref="D14:P14" si="0">SUM(D12:D13)</f>
        <v>1305</v>
      </c>
      <c r="E14" s="20">
        <f t="shared" si="0"/>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 t="shared" si="0"/>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 t="shared" ref="D16:P16" si="1">D11</f>
        <v>43282</v>
      </c>
      <c r="E16" s="17">
        <f t="shared" si="1"/>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 t="shared" si="1"/>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c r="G23" s="76"/>
      <c r="H23" s="76"/>
      <c r="I23" s="76"/>
      <c r="J23" s="76"/>
      <c r="K23" s="76"/>
      <c r="L23" s="76"/>
      <c r="M23" s="76"/>
      <c r="N23" s="76"/>
      <c r="O23" s="76"/>
      <c r="P23" s="36">
        <f t="shared" si="2"/>
        <v>50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 t="shared" ref="D29:O29" si="3">800/12</f>
        <v>66.666666666666671</v>
      </c>
      <c r="E29" s="76">
        <f t="shared" si="3"/>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1353.6666666666667</v>
      </c>
      <c r="G36" s="20">
        <f t="shared" si="4"/>
        <v>2185.6666666666665</v>
      </c>
      <c r="H36" s="20">
        <f t="shared" si="4"/>
        <v>1353.6666666666667</v>
      </c>
      <c r="I36" s="20">
        <f t="shared" si="4"/>
        <v>1353.6666666666667</v>
      </c>
      <c r="J36" s="20">
        <f t="shared" si="4"/>
        <v>2185.6666666666665</v>
      </c>
      <c r="K36" s="20">
        <f t="shared" si="4"/>
        <v>1696.6666666666667</v>
      </c>
      <c r="L36" s="20">
        <f t="shared" si="4"/>
        <v>1353.6666666666667</v>
      </c>
      <c r="M36" s="20">
        <f t="shared" si="4"/>
        <v>2185.6666666666665</v>
      </c>
      <c r="N36" s="20">
        <f t="shared" si="4"/>
        <v>1353.6666666666667</v>
      </c>
      <c r="O36" s="20">
        <f t="shared" si="4"/>
        <v>1353.6666666666667</v>
      </c>
      <c r="P36" s="20">
        <f t="shared" si="4"/>
        <v>25958</v>
      </c>
    </row>
    <row r="37" spans="2:16" ht="15.9" customHeight="1" x14ac:dyDescent="0.25"/>
    <row r="38" spans="2:16" ht="15.9" customHeight="1" x14ac:dyDescent="0.25">
      <c r="C38" s="1" t="s">
        <v>29</v>
      </c>
      <c r="D38" s="23">
        <f t="shared" ref="D38:P38" si="5">D14-D36</f>
        <v>-6923.6666666666661</v>
      </c>
      <c r="E38" s="23">
        <f t="shared" si="5"/>
        <v>-48.666666666666742</v>
      </c>
      <c r="F38" s="23">
        <f t="shared" si="5"/>
        <v>-48.666666666666742</v>
      </c>
      <c r="G38" s="23">
        <f t="shared" si="5"/>
        <v>-880.66666666666652</v>
      </c>
      <c r="H38" s="23">
        <f t="shared" si="5"/>
        <v>-48.666666666666742</v>
      </c>
      <c r="I38" s="23">
        <f t="shared" si="5"/>
        <v>-48.666666666666742</v>
      </c>
      <c r="J38" s="23">
        <f t="shared" si="5"/>
        <v>-880.66666666666652</v>
      </c>
      <c r="K38" s="23">
        <f t="shared" si="5"/>
        <v>-391.66666666666674</v>
      </c>
      <c r="L38" s="23">
        <f t="shared" si="5"/>
        <v>-48.666666666666742</v>
      </c>
      <c r="M38" s="23">
        <f t="shared" si="5"/>
        <v>-880.66666666666652</v>
      </c>
      <c r="N38" s="23">
        <f t="shared" si="5"/>
        <v>-48.666666666666742</v>
      </c>
      <c r="O38" s="23">
        <f t="shared" si="5"/>
        <v>-48.666666666666742</v>
      </c>
      <c r="P38" s="23">
        <f t="shared" si="5"/>
        <v>-10298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-24.333333333333371</v>
      </c>
      <c r="G41" s="44">
        <f t="shared" si="6"/>
        <v>-440.33333333333326</v>
      </c>
      <c r="H41" s="44">
        <f t="shared" si="6"/>
        <v>-24.333333333333371</v>
      </c>
      <c r="I41" s="44">
        <f t="shared" si="6"/>
        <v>-24.333333333333371</v>
      </c>
      <c r="J41" s="44">
        <f t="shared" si="6"/>
        <v>-440.33333333333326</v>
      </c>
      <c r="K41" s="44">
        <f t="shared" si="6"/>
        <v>-195.83333333333337</v>
      </c>
      <c r="L41" s="44">
        <f t="shared" si="6"/>
        <v>-24.333333333333371</v>
      </c>
      <c r="M41" s="44">
        <f t="shared" si="6"/>
        <v>-440.33333333333326</v>
      </c>
      <c r="N41" s="44">
        <f t="shared" si="6"/>
        <v>-24.333333333333371</v>
      </c>
      <c r="O41" s="44">
        <f t="shared" si="6"/>
        <v>-24.333333333333371</v>
      </c>
      <c r="P41" s="44">
        <f t="shared" si="6"/>
        <v>-5149</v>
      </c>
    </row>
    <row r="42" spans="2:16" ht="15.9" customHeight="1" x14ac:dyDescent="0.25">
      <c r="C42" s="39" t="s">
        <v>32</v>
      </c>
      <c r="D42" s="44">
        <f t="shared" ref="D42:P42" si="7">D$38*$D$9</f>
        <v>-3461.833333333333</v>
      </c>
      <c r="E42" s="44">
        <f t="shared" si="7"/>
        <v>-24.333333333333371</v>
      </c>
      <c r="F42" s="44">
        <f t="shared" si="7"/>
        <v>-24.333333333333371</v>
      </c>
      <c r="G42" s="44">
        <f t="shared" si="7"/>
        <v>-440.33333333333326</v>
      </c>
      <c r="H42" s="44">
        <f t="shared" si="7"/>
        <v>-24.333333333333371</v>
      </c>
      <c r="I42" s="44">
        <f t="shared" si="7"/>
        <v>-24.333333333333371</v>
      </c>
      <c r="J42" s="44">
        <f t="shared" si="7"/>
        <v>-440.33333333333326</v>
      </c>
      <c r="K42" s="44">
        <f t="shared" si="7"/>
        <v>-195.83333333333337</v>
      </c>
      <c r="L42" s="44">
        <f t="shared" si="7"/>
        <v>-24.333333333333371</v>
      </c>
      <c r="M42" s="44">
        <f t="shared" si="7"/>
        <v>-440.33333333333326</v>
      </c>
      <c r="N42" s="44">
        <f t="shared" si="7"/>
        <v>-24.333333333333371</v>
      </c>
      <c r="O42" s="44">
        <f t="shared" si="7"/>
        <v>-24.333333333333371</v>
      </c>
      <c r="P42" s="44">
        <f t="shared" si="7"/>
        <v>-5149</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0"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33"/>
  <sheetViews>
    <sheetView showGridLines="0" workbookViewId="0"/>
  </sheetViews>
  <sheetFormatPr defaultColWidth="0" defaultRowHeight="12.75" customHeight="1" zeroHeight="1" x14ac:dyDescent="0.25"/>
  <cols>
    <col min="1" max="2" width="2.6640625" style="74" customWidth="1"/>
    <col min="3" max="8" width="17.6640625" style="74" customWidth="1"/>
    <col min="9" max="10" width="2.6640625" style="74" customWidth="1"/>
    <col min="11" max="16384" width="0" style="74" hidden="1"/>
  </cols>
  <sheetData>
    <row r="1" spans="1:16" s="48" customFormat="1" ht="38.1" customHeight="1" x14ac:dyDescent="0.4">
      <c r="A1" s="47"/>
      <c r="C1" s="47" t="s">
        <v>41</v>
      </c>
      <c r="D1" s="49"/>
      <c r="E1" s="50"/>
      <c r="F1" s="50"/>
      <c r="G1" s="51"/>
      <c r="H1" s="52" t="s">
        <v>62</v>
      </c>
      <c r="I1" s="51"/>
      <c r="J1" s="51"/>
      <c r="K1" s="51"/>
      <c r="L1" s="51"/>
      <c r="M1" s="51"/>
      <c r="N1" s="51"/>
      <c r="O1" s="51"/>
      <c r="P1" s="51"/>
    </row>
    <row r="2" spans="1:16" s="54" customFormat="1" ht="15.9" customHeight="1" x14ac:dyDescent="0.4">
      <c r="A2" s="53"/>
      <c r="C2" s="53"/>
      <c r="D2" s="55"/>
      <c r="E2" s="50"/>
      <c r="F2" s="50"/>
      <c r="G2" s="56"/>
      <c r="H2" s="56"/>
      <c r="I2" s="56"/>
      <c r="J2" s="56"/>
      <c r="K2" s="56"/>
      <c r="L2" s="56"/>
      <c r="M2" s="56"/>
      <c r="N2" s="56"/>
      <c r="O2" s="56"/>
      <c r="P2" s="56"/>
    </row>
    <row r="3" spans="1:16" s="62" customFormat="1" ht="15.9" customHeight="1" x14ac:dyDescent="0.25">
      <c r="A3" s="57"/>
      <c r="B3" s="45"/>
      <c r="C3" s="115" t="s">
        <v>40</v>
      </c>
      <c r="D3" s="58"/>
      <c r="E3" s="59"/>
      <c r="F3" s="59"/>
      <c r="G3" s="60"/>
      <c r="H3" s="60"/>
      <c r="I3" s="61" t="str">
        <f ca="1">"© 2008-"&amp;YEAR(TODAY())&amp;" Patrick Shi"</f>
        <v>© 2008-2018 Patrick Shi</v>
      </c>
      <c r="J3" s="61"/>
      <c r="K3" s="60"/>
      <c r="L3" s="60"/>
      <c r="M3" s="60"/>
      <c r="N3" s="60"/>
      <c r="O3" s="60"/>
      <c r="P3" s="60"/>
    </row>
    <row r="4" spans="1:16" s="68" customFormat="1" ht="15.9" customHeight="1" x14ac:dyDescent="0.25">
      <c r="A4" s="63"/>
      <c r="B4" s="64"/>
      <c r="C4" s="65"/>
      <c r="D4" s="66"/>
      <c r="E4" s="57"/>
      <c r="F4" s="57"/>
      <c r="G4" s="66"/>
      <c r="H4" s="66"/>
      <c r="I4" s="67"/>
      <c r="J4" s="63"/>
    </row>
    <row r="5" spans="1:16" s="62" customFormat="1" ht="15.9" customHeight="1" x14ac:dyDescent="0.25">
      <c r="A5" s="63"/>
      <c r="B5" s="69"/>
      <c r="C5" s="70" t="s">
        <v>46</v>
      </c>
      <c r="D5" s="70"/>
      <c r="E5" s="70"/>
      <c r="F5" s="70"/>
      <c r="G5" s="70"/>
      <c r="H5" s="70"/>
      <c r="I5" s="70"/>
      <c r="J5" s="63"/>
    </row>
    <row r="6" spans="1:16" s="62" customFormat="1" ht="15.9" customHeight="1" x14ac:dyDescent="0.25">
      <c r="A6" s="63"/>
      <c r="B6" s="69"/>
      <c r="C6" s="141" t="s">
        <v>47</v>
      </c>
      <c r="D6" s="139"/>
      <c r="E6" s="139"/>
      <c r="F6" s="139"/>
      <c r="G6" s="139"/>
      <c r="H6" s="139"/>
      <c r="I6" s="63"/>
      <c r="J6" s="63"/>
    </row>
    <row r="7" spans="1:16" s="62" customFormat="1" ht="15.9" customHeight="1" x14ac:dyDescent="0.25">
      <c r="A7" s="63"/>
      <c r="B7" s="69"/>
      <c r="C7" s="139"/>
      <c r="D7" s="139"/>
      <c r="E7" s="139"/>
      <c r="F7" s="139"/>
      <c r="G7" s="139"/>
      <c r="H7" s="139"/>
      <c r="I7" s="63"/>
      <c r="J7" s="63"/>
    </row>
    <row r="8" spans="1:16" s="62" customFormat="1" ht="15.9" customHeight="1" x14ac:dyDescent="0.25">
      <c r="A8" s="63"/>
      <c r="B8" s="69"/>
      <c r="C8" s="57"/>
      <c r="D8" s="57"/>
      <c r="E8" s="57"/>
      <c r="F8" s="57"/>
      <c r="G8" s="57"/>
      <c r="H8" s="57"/>
      <c r="I8" s="57"/>
      <c r="J8" s="63"/>
    </row>
    <row r="9" spans="1:16" s="62" customFormat="1" ht="15.9" customHeight="1" x14ac:dyDescent="0.25">
      <c r="A9" s="63"/>
      <c r="B9" s="69"/>
      <c r="C9" s="142" t="s">
        <v>42</v>
      </c>
      <c r="D9" s="139"/>
      <c r="E9" s="139"/>
      <c r="F9" s="139"/>
      <c r="G9" s="139"/>
      <c r="H9" s="139"/>
      <c r="I9" s="63"/>
      <c r="J9" s="63"/>
    </row>
    <row r="10" spans="1:16" s="62" customFormat="1" ht="15.9" customHeight="1" x14ac:dyDescent="0.25">
      <c r="A10" s="63"/>
      <c r="B10" s="69"/>
      <c r="C10" s="139"/>
      <c r="D10" s="139"/>
      <c r="E10" s="139"/>
      <c r="F10" s="139"/>
      <c r="G10" s="139"/>
      <c r="H10" s="139"/>
      <c r="I10" s="63"/>
      <c r="J10" s="63"/>
    </row>
    <row r="11" spans="1:16" s="62" customFormat="1" ht="15.9" customHeight="1" x14ac:dyDescent="0.25">
      <c r="A11" s="63"/>
      <c r="B11" s="69"/>
      <c r="C11" s="71"/>
      <c r="D11" s="71"/>
      <c r="E11" s="71"/>
      <c r="F11" s="71"/>
      <c r="G11" s="71"/>
      <c r="H11" s="71"/>
      <c r="I11" s="71"/>
      <c r="J11" s="63"/>
    </row>
    <row r="12" spans="1:16" s="62" customFormat="1" ht="15.9" customHeight="1" x14ac:dyDescent="0.25">
      <c r="A12" s="63"/>
      <c r="B12" s="69"/>
      <c r="C12" s="72" t="s">
        <v>43</v>
      </c>
      <c r="D12" s="71"/>
      <c r="E12" s="71"/>
      <c r="F12" s="71"/>
      <c r="G12" s="71"/>
      <c r="H12" s="71"/>
      <c r="I12" s="71"/>
      <c r="J12" s="63"/>
    </row>
    <row r="13" spans="1:16" s="62" customFormat="1" ht="15.9" customHeight="1" x14ac:dyDescent="0.25">
      <c r="A13" s="63"/>
      <c r="B13" s="69"/>
      <c r="C13" s="141" t="s">
        <v>48</v>
      </c>
      <c r="D13" s="140"/>
      <c r="E13" s="140"/>
      <c r="F13" s="140"/>
      <c r="G13" s="140"/>
      <c r="H13" s="140"/>
      <c r="I13" s="63"/>
      <c r="J13" s="63"/>
    </row>
    <row r="14" spans="1:16" s="62" customFormat="1" ht="15.9" customHeight="1" x14ac:dyDescent="0.25">
      <c r="A14" s="63"/>
      <c r="B14" s="69"/>
      <c r="C14" s="140"/>
      <c r="D14" s="140"/>
      <c r="E14" s="140"/>
      <c r="F14" s="140"/>
      <c r="G14" s="140"/>
      <c r="H14" s="140"/>
      <c r="I14" s="63"/>
      <c r="J14" s="63"/>
    </row>
    <row r="15" spans="1:16" s="62" customFormat="1" ht="15.9" customHeight="1" x14ac:dyDescent="0.25">
      <c r="A15" s="63"/>
      <c r="B15" s="69"/>
      <c r="C15" s="140"/>
      <c r="D15" s="140"/>
      <c r="E15" s="140"/>
      <c r="F15" s="140"/>
      <c r="G15" s="140"/>
      <c r="H15" s="140"/>
      <c r="I15" s="63"/>
      <c r="J15" s="63"/>
    </row>
    <row r="16" spans="1:16" s="62" customFormat="1" ht="15.9" customHeight="1" x14ac:dyDescent="0.25">
      <c r="A16" s="63"/>
      <c r="B16" s="69"/>
      <c r="C16" s="140"/>
      <c r="D16" s="140"/>
      <c r="E16" s="140"/>
      <c r="F16" s="140"/>
      <c r="G16" s="140"/>
      <c r="H16" s="140"/>
      <c r="I16" s="63"/>
      <c r="J16" s="63"/>
    </row>
    <row r="17" spans="1:10" s="62" customFormat="1" ht="15.9" customHeight="1" x14ac:dyDescent="0.25">
      <c r="A17" s="63"/>
      <c r="B17" s="69"/>
      <c r="C17" s="140"/>
      <c r="D17" s="140"/>
      <c r="E17" s="140"/>
      <c r="F17" s="140"/>
      <c r="G17" s="140"/>
      <c r="H17" s="140"/>
      <c r="I17" s="63"/>
      <c r="J17" s="63"/>
    </row>
    <row r="18" spans="1:10" s="62" customFormat="1" ht="15.9" customHeight="1" x14ac:dyDescent="0.25">
      <c r="A18" s="63"/>
      <c r="B18" s="69"/>
      <c r="C18" s="140"/>
      <c r="D18" s="140"/>
      <c r="E18" s="140"/>
      <c r="F18" s="140"/>
      <c r="G18" s="140"/>
      <c r="H18" s="140"/>
      <c r="I18" s="63"/>
      <c r="J18" s="63"/>
    </row>
    <row r="19" spans="1:10" s="62" customFormat="1" ht="15.9" customHeight="1" x14ac:dyDescent="0.25">
      <c r="A19" s="63"/>
      <c r="B19" s="69"/>
      <c r="C19" s="63"/>
      <c r="D19" s="63"/>
      <c r="E19" s="63"/>
      <c r="F19" s="63"/>
      <c r="G19" s="63"/>
      <c r="H19" s="63"/>
      <c r="I19" s="71"/>
      <c r="J19" s="63"/>
    </row>
    <row r="20" spans="1:10" s="62" customFormat="1" ht="15.9" customHeight="1" x14ac:dyDescent="0.25">
      <c r="A20" s="63"/>
      <c r="B20" s="69"/>
      <c r="C20" s="139" t="s">
        <v>44</v>
      </c>
      <c r="D20" s="143"/>
      <c r="E20" s="143"/>
      <c r="F20" s="143"/>
      <c r="G20" s="143"/>
      <c r="H20" s="143"/>
      <c r="I20" s="71"/>
      <c r="J20" s="63"/>
    </row>
    <row r="21" spans="1:10" s="62" customFormat="1" ht="15.9" customHeight="1" x14ac:dyDescent="0.25">
      <c r="A21" s="63"/>
      <c r="B21" s="69"/>
      <c r="C21" s="143"/>
      <c r="D21" s="143"/>
      <c r="E21" s="143"/>
      <c r="F21" s="143"/>
      <c r="G21" s="143"/>
      <c r="H21" s="143"/>
      <c r="I21" s="63"/>
      <c r="J21" s="63"/>
    </row>
    <row r="22" spans="1:10" s="62" customFormat="1" ht="15.9" customHeight="1" x14ac:dyDescent="0.25">
      <c r="A22" s="63"/>
      <c r="B22" s="69"/>
      <c r="C22" s="71"/>
      <c r="D22" s="71"/>
      <c r="E22" s="71"/>
      <c r="F22" s="71"/>
      <c r="G22" s="71"/>
      <c r="H22" s="71"/>
      <c r="I22" s="71"/>
      <c r="J22" s="63"/>
    </row>
    <row r="23" spans="1:10" s="62" customFormat="1" ht="15.9" customHeight="1" x14ac:dyDescent="0.25">
      <c r="A23" s="63"/>
      <c r="B23" s="69"/>
      <c r="C23" s="72" t="s">
        <v>45</v>
      </c>
      <c r="D23" s="71"/>
      <c r="E23" s="71"/>
      <c r="F23" s="71"/>
      <c r="G23" s="71"/>
      <c r="H23" s="71"/>
      <c r="I23" s="71"/>
      <c r="J23" s="63"/>
    </row>
    <row r="24" spans="1:10" s="62" customFormat="1" ht="15.9" customHeight="1" x14ac:dyDescent="0.25">
      <c r="A24" s="63"/>
      <c r="B24" s="69"/>
      <c r="C24" s="141" t="s">
        <v>49</v>
      </c>
      <c r="D24" s="140"/>
      <c r="E24" s="140"/>
      <c r="F24" s="140"/>
      <c r="G24" s="140"/>
      <c r="H24" s="140"/>
      <c r="I24" s="63"/>
      <c r="J24" s="63"/>
    </row>
    <row r="25" spans="1:10" s="62" customFormat="1" ht="15.9" customHeight="1" x14ac:dyDescent="0.25">
      <c r="A25" s="63"/>
      <c r="B25" s="69"/>
      <c r="C25" s="140"/>
      <c r="D25" s="140"/>
      <c r="E25" s="140"/>
      <c r="F25" s="140"/>
      <c r="G25" s="140"/>
      <c r="H25" s="140"/>
      <c r="I25" s="63"/>
      <c r="J25" s="63"/>
    </row>
    <row r="26" spans="1:10" s="62" customFormat="1" ht="15.9" customHeight="1" x14ac:dyDescent="0.25">
      <c r="A26" s="63"/>
      <c r="B26" s="69"/>
      <c r="C26" s="140"/>
      <c r="D26" s="140"/>
      <c r="E26" s="140"/>
      <c r="F26" s="140"/>
      <c r="G26" s="140"/>
      <c r="H26" s="140"/>
      <c r="I26" s="63"/>
      <c r="J26" s="63"/>
    </row>
    <row r="27" spans="1:10" s="62" customFormat="1" ht="15.9" customHeight="1" x14ac:dyDescent="0.25">
      <c r="A27" s="63"/>
      <c r="B27" s="69"/>
      <c r="C27" s="140"/>
      <c r="D27" s="140"/>
      <c r="E27" s="140"/>
      <c r="F27" s="140"/>
      <c r="G27" s="140"/>
      <c r="H27" s="140"/>
      <c r="I27" s="63"/>
      <c r="J27" s="63"/>
    </row>
    <row r="28" spans="1:10" s="62" customFormat="1" ht="15.9" customHeight="1" x14ac:dyDescent="0.25">
      <c r="A28" s="63"/>
      <c r="B28" s="69"/>
      <c r="C28" s="140"/>
      <c r="D28" s="140"/>
      <c r="E28" s="140"/>
      <c r="F28" s="140"/>
      <c r="G28" s="140"/>
      <c r="H28" s="140"/>
      <c r="I28" s="63"/>
      <c r="J28" s="63"/>
    </row>
    <row r="29" spans="1:10" s="62" customFormat="1" ht="15.9" customHeight="1" x14ac:dyDescent="0.25">
      <c r="A29" s="63"/>
      <c r="B29" s="69"/>
      <c r="C29" s="140"/>
      <c r="D29" s="140"/>
      <c r="E29" s="140"/>
      <c r="F29" s="140"/>
      <c r="G29" s="140"/>
      <c r="H29" s="140"/>
      <c r="I29" s="63"/>
      <c r="J29" s="63"/>
    </row>
    <row r="30" spans="1:10" s="62" customFormat="1" ht="15.9" customHeight="1" x14ac:dyDescent="0.25">
      <c r="A30" s="63"/>
      <c r="B30" s="69"/>
      <c r="C30" s="73"/>
      <c r="D30" s="73"/>
      <c r="E30" s="73"/>
      <c r="F30" s="73"/>
      <c r="G30" s="73"/>
      <c r="H30" s="73"/>
      <c r="I30" s="63"/>
      <c r="J30" s="63"/>
    </row>
    <row r="31" spans="1:10" s="62" customFormat="1" ht="15.9" customHeight="1" x14ac:dyDescent="0.25">
      <c r="A31" s="63"/>
      <c r="B31" s="69"/>
      <c r="C31" s="139" t="s">
        <v>44</v>
      </c>
      <c r="D31" s="140"/>
      <c r="E31" s="140"/>
      <c r="F31" s="140"/>
      <c r="G31" s="140"/>
      <c r="H31" s="140"/>
      <c r="I31" s="63"/>
      <c r="J31" s="63"/>
    </row>
    <row r="32" spans="1:10" s="62" customFormat="1" ht="15.9" customHeight="1" x14ac:dyDescent="0.25">
      <c r="A32" s="63"/>
      <c r="B32" s="69"/>
      <c r="C32" s="138"/>
      <c r="D32" s="138"/>
      <c r="E32" s="138"/>
      <c r="F32" s="138"/>
      <c r="G32" s="138"/>
      <c r="H32" s="138"/>
      <c r="I32" s="57"/>
      <c r="J32" s="63"/>
    </row>
    <row r="33" spans="1:10" s="68" customFormat="1" ht="15.9" customHeight="1" x14ac:dyDescent="0.25">
      <c r="A33" s="63"/>
      <c r="B33" s="63"/>
      <c r="C33" s="63"/>
      <c r="D33" s="63"/>
      <c r="E33" s="63"/>
      <c r="F33" s="63"/>
      <c r="G33" s="63"/>
      <c r="H33" s="63"/>
      <c r="I33" s="63"/>
      <c r="J33" s="63"/>
    </row>
  </sheetData>
  <sheetProtection password="E309" sheet="1" objects="1" scenarios="1"/>
  <mergeCells count="6">
    <mergeCell ref="C31:H32"/>
    <mergeCell ref="C24:H29"/>
    <mergeCell ref="C6:H7"/>
    <mergeCell ref="C9:H10"/>
    <mergeCell ref="C13:H18"/>
    <mergeCell ref="C20:H21"/>
  </mergeCells>
  <phoneticPr fontId="3" type="noConversion"/>
  <hyperlinks>
    <hyperlink ref="H1" location="Content!A1" display="Back to Summary"/>
    <hyperlink ref="C3" r:id="rId1"/>
  </hyperlinks>
  <pageMargins left="0.75" right="0.75" top="1" bottom="1" header="0.5" footer="0.5"/>
  <pageSetup paperSize="9" orientation="portrait" verticalDpi="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E97"/>
  <sheetViews>
    <sheetView showGridLines="0" zoomScaleNormal="100" workbookViewId="0"/>
  </sheetViews>
  <sheetFormatPr defaultColWidth="0" defaultRowHeight="15.9" customHeight="1" zeroHeight="1" x14ac:dyDescent="0.25"/>
  <cols>
    <col min="1" max="2" width="2.6640625" style="16" customWidth="1"/>
    <col min="3" max="4" width="17.6640625" style="16" customWidth="1"/>
    <col min="5" max="15" width="15.6640625" style="16" customWidth="1"/>
    <col min="16" max="17" width="2.6640625" style="16" customWidth="1"/>
    <col min="18" max="18" width="17.88671875" style="16" hidden="1" customWidth="1"/>
    <col min="19" max="19" width="14.33203125" style="16" hidden="1" customWidth="1"/>
    <col min="20" max="20" width="13.88671875" style="16" hidden="1" customWidth="1"/>
    <col min="21" max="21" width="17.33203125" style="16" hidden="1" customWidth="1"/>
    <col min="22" max="22" width="18.33203125" style="16" hidden="1" customWidth="1"/>
    <col min="23" max="23" width="17.6640625" style="16" hidden="1" customWidth="1"/>
    <col min="24" max="24" width="20.33203125" style="16" hidden="1" customWidth="1"/>
    <col min="25" max="25" width="13.88671875" style="16" hidden="1" customWidth="1"/>
    <col min="26" max="26" width="17.33203125" style="16" hidden="1" customWidth="1"/>
    <col min="27" max="27" width="18.33203125" style="16" hidden="1" customWidth="1"/>
    <col min="28" max="28" width="17.6640625" style="16" hidden="1" customWidth="1"/>
    <col min="29" max="29" width="20.33203125" style="16" hidden="1" customWidth="1"/>
    <col min="30" max="30" width="17.6640625" style="16" hidden="1" customWidth="1"/>
    <col min="31" max="31" width="20.33203125" style="16" hidden="1" customWidth="1"/>
    <col min="32" max="16384" width="0" style="16" hidden="1"/>
  </cols>
  <sheetData>
    <row r="1" spans="2:15" s="2" customFormat="1" ht="38.1" customHeight="1" x14ac:dyDescent="0.4">
      <c r="C1" s="9" t="s">
        <v>37</v>
      </c>
      <c r="D1" s="9"/>
      <c r="E1" s="4"/>
      <c r="F1" s="4"/>
      <c r="G1" s="4"/>
      <c r="H1" s="4"/>
      <c r="I1" s="132" t="s">
        <v>62</v>
      </c>
      <c r="J1" s="132"/>
      <c r="K1" s="132"/>
      <c r="L1" s="132"/>
      <c r="M1" s="132"/>
      <c r="N1" s="132"/>
      <c r="O1" s="133"/>
    </row>
    <row r="2" spans="2:15" customFormat="1" ht="15.9" customHeight="1" x14ac:dyDescent="0.25"/>
    <row r="3" spans="2:15" s="114" customFormat="1" ht="15.9" customHeight="1" x14ac:dyDescent="0.2">
      <c r="C3" s="115" t="s">
        <v>40</v>
      </c>
      <c r="D3" s="115"/>
      <c r="E3" s="116"/>
      <c r="F3" s="116"/>
      <c r="G3" s="116"/>
      <c r="H3" s="116"/>
      <c r="I3" s="116"/>
      <c r="J3" s="116"/>
      <c r="K3" s="116"/>
      <c r="L3" s="116"/>
      <c r="M3" s="116"/>
      <c r="N3" s="116"/>
      <c r="O3" s="46" t="str">
        <f ca="1">"© 2008-"&amp;YEAR(TODAY())&amp;" Patrick Shi"</f>
        <v>© 2008-2018 Patrick Shi</v>
      </c>
    </row>
    <row r="4" spans="2:15" s="11" customFormat="1" ht="15.9" customHeight="1" x14ac:dyDescent="0.25">
      <c r="C4" s="45"/>
      <c r="D4" s="45"/>
      <c r="E4" s="12"/>
      <c r="F4" s="12"/>
      <c r="G4" s="12"/>
      <c r="H4" s="12"/>
      <c r="I4" s="12"/>
      <c r="J4" s="12"/>
      <c r="K4" s="12"/>
      <c r="L4" s="12"/>
      <c r="M4" s="12"/>
      <c r="N4" s="12"/>
      <c r="O4" s="46"/>
    </row>
    <row r="5" spans="2:15" s="11" customFormat="1" ht="15.9" customHeight="1" x14ac:dyDescent="0.25">
      <c r="C5" s="130" t="s">
        <v>69</v>
      </c>
      <c r="D5" s="130"/>
      <c r="E5" s="131"/>
      <c r="F5" s="131"/>
      <c r="G5" s="131"/>
      <c r="H5" s="131"/>
      <c r="I5" s="131"/>
      <c r="J5" s="131"/>
      <c r="K5" s="131"/>
      <c r="L5" s="131"/>
      <c r="M5" s="131"/>
      <c r="N5" s="131"/>
      <c r="O5" s="131"/>
    </row>
    <row r="6" spans="2:15" s="11" customFormat="1" ht="15.9" customHeight="1" x14ac:dyDescent="0.25">
      <c r="C6" s="10"/>
      <c r="D6" s="10"/>
      <c r="E6" s="12"/>
      <c r="F6" s="12"/>
      <c r="G6" s="12"/>
      <c r="H6" s="12"/>
      <c r="I6" s="12"/>
      <c r="J6" s="12"/>
      <c r="K6" s="12"/>
      <c r="L6" s="12"/>
      <c r="M6" s="12"/>
      <c r="N6" s="12"/>
      <c r="O6" s="12"/>
    </row>
    <row r="7" spans="2:15" s="24" customFormat="1" ht="15.9" customHeight="1" x14ac:dyDescent="0.25">
      <c r="D7" s="117" t="s">
        <v>70</v>
      </c>
      <c r="E7" s="77">
        <v>2019</v>
      </c>
      <c r="F7" s="26" t="s">
        <v>81</v>
      </c>
      <c r="G7" s="77" t="s">
        <v>90</v>
      </c>
      <c r="H7" s="26"/>
      <c r="I7" s="26"/>
      <c r="J7" s="26"/>
      <c r="K7" s="26"/>
      <c r="L7" s="26"/>
      <c r="M7" s="26"/>
      <c r="N7" s="26"/>
      <c r="O7" s="26"/>
    </row>
    <row r="8" spans="2:15" s="24" customFormat="1" ht="15.9" customHeight="1" x14ac:dyDescent="0.25">
      <c r="C8" s="25"/>
      <c r="D8" s="25"/>
      <c r="E8" s="26"/>
      <c r="F8" s="26"/>
      <c r="G8" s="26"/>
      <c r="H8" s="26"/>
      <c r="I8" s="26"/>
      <c r="J8" s="26"/>
      <c r="K8" s="26"/>
      <c r="L8" s="26"/>
      <c r="M8" s="26"/>
      <c r="N8" s="26"/>
      <c r="O8" s="26"/>
    </row>
    <row r="9" spans="2:15" s="24" customFormat="1" ht="15.9" hidden="1" customHeight="1" x14ac:dyDescent="0.25">
      <c r="C9" s="25"/>
      <c r="D9" s="25"/>
      <c r="E9" s="26"/>
      <c r="F9" s="90" t="b">
        <v>1</v>
      </c>
      <c r="G9" s="90" t="b">
        <v>1</v>
      </c>
      <c r="H9" s="90" t="b">
        <v>1</v>
      </c>
      <c r="I9" s="90" t="b">
        <v>1</v>
      </c>
      <c r="J9" s="90" t="b">
        <v>1</v>
      </c>
      <c r="K9" s="90" t="b">
        <v>1</v>
      </c>
      <c r="L9" s="90" t="b">
        <v>1</v>
      </c>
      <c r="M9" s="90" t="b">
        <v>1</v>
      </c>
      <c r="N9" s="90" t="b">
        <v>1</v>
      </c>
      <c r="O9" s="26"/>
    </row>
    <row r="10" spans="2:15" s="42" customFormat="1" ht="15.9" customHeight="1" x14ac:dyDescent="0.25">
      <c r="B10" s="6"/>
      <c r="C10" s="6" t="s">
        <v>7</v>
      </c>
      <c r="D10" s="6"/>
      <c r="E10" s="79" t="s">
        <v>4</v>
      </c>
      <c r="F10" s="79" t="s">
        <v>5</v>
      </c>
      <c r="G10" s="79" t="s">
        <v>6</v>
      </c>
      <c r="H10" s="79" t="s">
        <v>38</v>
      </c>
      <c r="I10" s="79" t="s">
        <v>39</v>
      </c>
      <c r="J10" s="79" t="s">
        <v>71</v>
      </c>
      <c r="K10" s="79" t="s">
        <v>73</v>
      </c>
      <c r="L10" s="79" t="s">
        <v>74</v>
      </c>
      <c r="M10" s="79" t="s">
        <v>75</v>
      </c>
      <c r="N10" s="79" t="s">
        <v>76</v>
      </c>
      <c r="O10" s="80" t="s">
        <v>0</v>
      </c>
    </row>
    <row r="11" spans="2:15" s="42" customFormat="1" ht="15.9" customHeight="1" x14ac:dyDescent="0.25">
      <c r="B11" s="6"/>
      <c r="C11" s="35" t="s">
        <v>8</v>
      </c>
      <c r="D11" s="35"/>
      <c r="E11" s="81">
        <f>'Property 1'!P12</f>
        <v>13800</v>
      </c>
      <c r="F11" s="81">
        <f>IF(F$9,'Property 2'!P12,"")</f>
        <v>13800</v>
      </c>
      <c r="G11" s="81">
        <f>IF(G$9,'Property 3'!P12,"")</f>
        <v>13200</v>
      </c>
      <c r="H11" s="81">
        <f>IF(H$9,'Property 4'!P12,"")</f>
        <v>14400</v>
      </c>
      <c r="I11" s="81">
        <f>IF(I$9,'Property 5'!P12,"")</f>
        <v>15600</v>
      </c>
      <c r="J11" s="81">
        <f>IF(J$9,'Property 6'!P12,"")</f>
        <v>15600</v>
      </c>
      <c r="K11" s="81">
        <f>IF(K$9,'Property 7'!P12,"")</f>
        <v>15600</v>
      </c>
      <c r="L11" s="81">
        <f>IF(L$9,'Property 8'!P12,"")</f>
        <v>15600</v>
      </c>
      <c r="M11" s="81">
        <f>IF(M$9,'Property 9'!P12,"")</f>
        <v>15600</v>
      </c>
      <c r="N11" s="81">
        <f>IF(N$9,'Property 10'!P12,"")</f>
        <v>15600</v>
      </c>
      <c r="O11" s="81">
        <f>SUM(E11:N11)</f>
        <v>148800</v>
      </c>
    </row>
    <row r="12" spans="2:15" s="42" customFormat="1" ht="15.9" customHeight="1" x14ac:dyDescent="0.25">
      <c r="B12" s="6"/>
      <c r="C12" s="35" t="s">
        <v>9</v>
      </c>
      <c r="D12" s="35"/>
      <c r="E12" s="81">
        <f>'Property 1'!P13</f>
        <v>60</v>
      </c>
      <c r="F12" s="81">
        <f>IF(F$9,'Property 2'!P13,"")</f>
        <v>60</v>
      </c>
      <c r="G12" s="81">
        <f>IF(G$9,'Property 3'!P13,"")</f>
        <v>60</v>
      </c>
      <c r="H12" s="81">
        <f>IF(H$9,'Property 4'!P13,"")</f>
        <v>60</v>
      </c>
      <c r="I12" s="81">
        <f>IF(I$9,'Property 5'!P13,"")</f>
        <v>60</v>
      </c>
      <c r="J12" s="81">
        <f>IF(J$9,'Property 6'!P13,"")</f>
        <v>60</v>
      </c>
      <c r="K12" s="81">
        <f>IF(K$9,'Property 7'!P13,"")</f>
        <v>60</v>
      </c>
      <c r="L12" s="81">
        <f>IF(L$9,'Property 8'!P13,"")</f>
        <v>60</v>
      </c>
      <c r="M12" s="81">
        <f>IF(M$9,'Property 9'!P13,"")</f>
        <v>60</v>
      </c>
      <c r="N12" s="81">
        <f>IF(N$9,'Property 10'!P13,"")</f>
        <v>60</v>
      </c>
      <c r="O12" s="81">
        <f>SUM(E12:N12)</f>
        <v>600</v>
      </c>
    </row>
    <row r="13" spans="2:15" s="43" customFormat="1" ht="15.9" customHeight="1" x14ac:dyDescent="0.25">
      <c r="B13" s="33"/>
      <c r="C13" s="34" t="s">
        <v>10</v>
      </c>
      <c r="D13" s="34"/>
      <c r="E13" s="82">
        <f>SUM(E11:E12)</f>
        <v>13860</v>
      </c>
      <c r="F13" s="82">
        <f t="shared" ref="F13:N13" si="0">IF(F$9,SUM(F11:F12),"")</f>
        <v>13860</v>
      </c>
      <c r="G13" s="82">
        <f t="shared" si="0"/>
        <v>13260</v>
      </c>
      <c r="H13" s="82">
        <f t="shared" si="0"/>
        <v>14460</v>
      </c>
      <c r="I13" s="82">
        <f t="shared" si="0"/>
        <v>15660</v>
      </c>
      <c r="J13" s="82">
        <f t="shared" si="0"/>
        <v>15660</v>
      </c>
      <c r="K13" s="82">
        <f t="shared" si="0"/>
        <v>15660</v>
      </c>
      <c r="L13" s="82">
        <f t="shared" si="0"/>
        <v>15660</v>
      </c>
      <c r="M13" s="82">
        <f t="shared" si="0"/>
        <v>15660</v>
      </c>
      <c r="N13" s="82">
        <f t="shared" si="0"/>
        <v>15660</v>
      </c>
      <c r="O13" s="82">
        <f>SUM(O11:O12)</f>
        <v>149400</v>
      </c>
    </row>
    <row r="14" spans="2:15" s="42" customFormat="1" ht="15.9" customHeight="1" x14ac:dyDescent="0.25">
      <c r="B14" s="6"/>
      <c r="C14" s="37"/>
      <c r="D14" s="37"/>
      <c r="E14" s="83"/>
      <c r="F14" s="83"/>
      <c r="G14" s="83"/>
      <c r="H14" s="83"/>
      <c r="I14" s="83"/>
      <c r="J14" s="83"/>
      <c r="K14" s="83"/>
      <c r="L14" s="83"/>
      <c r="M14" s="83"/>
      <c r="N14" s="83"/>
      <c r="O14" s="84"/>
    </row>
    <row r="15" spans="2:15" s="42" customFormat="1" ht="15.9" customHeight="1" x14ac:dyDescent="0.25">
      <c r="B15" s="6"/>
      <c r="C15" s="6" t="s">
        <v>11</v>
      </c>
      <c r="D15" s="6"/>
      <c r="E15" s="85" t="str">
        <f t="shared" ref="E15:O15" si="1">E10</f>
        <v>Property 1</v>
      </c>
      <c r="F15" s="85" t="str">
        <f t="shared" si="1"/>
        <v>Property 2</v>
      </c>
      <c r="G15" s="85" t="str">
        <f t="shared" si="1"/>
        <v>Property 3</v>
      </c>
      <c r="H15" s="85" t="str">
        <f t="shared" si="1"/>
        <v>Property 4</v>
      </c>
      <c r="I15" s="85" t="str">
        <f t="shared" si="1"/>
        <v>Property 5</v>
      </c>
      <c r="J15" s="85" t="str">
        <f>J10</f>
        <v>Property 6</v>
      </c>
      <c r="K15" s="85" t="str">
        <f>K10</f>
        <v>Property 7</v>
      </c>
      <c r="L15" s="85" t="str">
        <f>L10</f>
        <v>Property 8</v>
      </c>
      <c r="M15" s="85" t="str">
        <f>M10</f>
        <v>Property 9</v>
      </c>
      <c r="N15" s="85" t="str">
        <f>N10</f>
        <v>Property 10</v>
      </c>
      <c r="O15" s="85" t="str">
        <f t="shared" si="1"/>
        <v>Total</v>
      </c>
    </row>
    <row r="16" spans="2:15" s="42" customFormat="1" ht="15.9" customHeight="1" x14ac:dyDescent="0.25">
      <c r="B16" s="6"/>
      <c r="C16" s="19" t="s">
        <v>12</v>
      </c>
      <c r="D16" s="19"/>
      <c r="E16" s="86">
        <f>'Property 1'!P17</f>
        <v>96</v>
      </c>
      <c r="F16" s="81">
        <f>IF(F$9,'Property 2'!P17,"")</f>
        <v>96</v>
      </c>
      <c r="G16" s="81">
        <f>IF(G$9,'Property 3'!P17,"")</f>
        <v>96</v>
      </c>
      <c r="H16" s="81">
        <f>IF(H$9,'Property 4'!P17,"")</f>
        <v>96</v>
      </c>
      <c r="I16" s="81">
        <f>IF(I$9,'Property 5'!P17,"")</f>
        <v>96</v>
      </c>
      <c r="J16" s="81">
        <f>IF(J$9,'Property 6'!P17,"")</f>
        <v>96</v>
      </c>
      <c r="K16" s="81">
        <f>IF(K$9,'Property 7'!P17,"")</f>
        <v>96</v>
      </c>
      <c r="L16" s="81">
        <f>IF(L$9,'Property 8'!P17,"")</f>
        <v>96</v>
      </c>
      <c r="M16" s="81">
        <f>IF(M$9,'Property 9'!P17,"")</f>
        <v>96</v>
      </c>
      <c r="N16" s="81">
        <f>IF(N$9,'Property 10'!P17,"")</f>
        <v>96</v>
      </c>
      <c r="O16" s="81">
        <f t="shared" ref="O16:O34" si="2">SUM(E16:N16)</f>
        <v>960</v>
      </c>
    </row>
    <row r="17" spans="2:15" s="42" customFormat="1" ht="15.9" customHeight="1" x14ac:dyDescent="0.25">
      <c r="B17" s="6"/>
      <c r="C17" s="19" t="s">
        <v>13</v>
      </c>
      <c r="D17" s="19"/>
      <c r="E17" s="86">
        <f>'Property 1'!P18</f>
        <v>2000</v>
      </c>
      <c r="F17" s="81">
        <f>IF(F$9,'Property 2'!P18,"")</f>
        <v>2000</v>
      </c>
      <c r="G17" s="81">
        <f>IF(G$9,'Property 3'!P18,"")</f>
        <v>2000</v>
      </c>
      <c r="H17" s="81">
        <f>IF(H$9,'Property 4'!P18,"")</f>
        <v>2000</v>
      </c>
      <c r="I17" s="81">
        <f>IF(I$9,'Property 5'!P18,"")</f>
        <v>2000</v>
      </c>
      <c r="J17" s="81">
        <f>IF(J$9,'Property 6'!P18,"")</f>
        <v>2000</v>
      </c>
      <c r="K17" s="81">
        <f>IF(K$9,'Property 7'!P18,"")</f>
        <v>2000</v>
      </c>
      <c r="L17" s="81">
        <f>IF(L$9,'Property 8'!P18,"")</f>
        <v>2000</v>
      </c>
      <c r="M17" s="81">
        <f>IF(M$9,'Property 9'!P18,"")</f>
        <v>2000</v>
      </c>
      <c r="N17" s="81">
        <f>IF(N$9,'Property 10'!P18,"")</f>
        <v>2000</v>
      </c>
      <c r="O17" s="81">
        <f t="shared" si="2"/>
        <v>20000</v>
      </c>
    </row>
    <row r="18" spans="2:15" s="42" customFormat="1" ht="15.9" customHeight="1" x14ac:dyDescent="0.25">
      <c r="B18" s="6"/>
      <c r="C18" s="19" t="s">
        <v>14</v>
      </c>
      <c r="D18" s="19"/>
      <c r="E18" s="86">
        <f>'Property 1'!P19</f>
        <v>240</v>
      </c>
      <c r="F18" s="81">
        <f>IF(F$9,'Property 2'!P19,"")</f>
        <v>240</v>
      </c>
      <c r="G18" s="81">
        <f>IF(G$9,'Property 3'!P19,"")</f>
        <v>240</v>
      </c>
      <c r="H18" s="81">
        <f>IF(H$9,'Property 4'!P19,"")</f>
        <v>240</v>
      </c>
      <c r="I18" s="81">
        <f>IF(I$9,'Property 5'!P19,"")</f>
        <v>240</v>
      </c>
      <c r="J18" s="81">
        <f>IF(J$9,'Property 6'!P19,"")</f>
        <v>240</v>
      </c>
      <c r="K18" s="81">
        <f>IF(K$9,'Property 7'!P19,"")</f>
        <v>240</v>
      </c>
      <c r="L18" s="81">
        <f>IF(L$9,'Property 8'!P19,"")</f>
        <v>240</v>
      </c>
      <c r="M18" s="81">
        <f>IF(M$9,'Property 9'!P19,"")</f>
        <v>240</v>
      </c>
      <c r="N18" s="81">
        <f>IF(N$9,'Property 10'!P19,"")</f>
        <v>240</v>
      </c>
      <c r="O18" s="81">
        <f t="shared" si="2"/>
        <v>2400</v>
      </c>
    </row>
    <row r="19" spans="2:15" s="42" customFormat="1" ht="15.9" customHeight="1" x14ac:dyDescent="0.25">
      <c r="B19" s="6"/>
      <c r="C19" s="19" t="s">
        <v>1</v>
      </c>
      <c r="D19" s="19"/>
      <c r="E19" s="86">
        <f>'Property 1'!P20</f>
        <v>400</v>
      </c>
      <c r="F19" s="81">
        <f>IF(F$9,'Property 2'!P20,"")</f>
        <v>400</v>
      </c>
      <c r="G19" s="81">
        <f>IF(G$9,'Property 3'!P20,"")</f>
        <v>400</v>
      </c>
      <c r="H19" s="81">
        <f>IF(H$9,'Property 4'!P20,"")</f>
        <v>400</v>
      </c>
      <c r="I19" s="81">
        <f>IF(I$9,'Property 5'!P20,"")</f>
        <v>400</v>
      </c>
      <c r="J19" s="81">
        <f>IF(J$9,'Property 6'!P20,"")</f>
        <v>400</v>
      </c>
      <c r="K19" s="81">
        <f>IF(K$9,'Property 7'!P20,"")</f>
        <v>400</v>
      </c>
      <c r="L19" s="81">
        <f>IF(L$9,'Property 8'!P20,"")</f>
        <v>400</v>
      </c>
      <c r="M19" s="81">
        <f>IF(M$9,'Property 9'!P20,"")</f>
        <v>400</v>
      </c>
      <c r="N19" s="81">
        <f>IF(N$9,'Property 10'!P20,"")</f>
        <v>400</v>
      </c>
      <c r="O19" s="81">
        <f t="shared" si="2"/>
        <v>4000</v>
      </c>
    </row>
    <row r="20" spans="2:15" s="42" customFormat="1" ht="15.9" customHeight="1" x14ac:dyDescent="0.25">
      <c r="B20" s="6"/>
      <c r="C20" s="19" t="s">
        <v>15</v>
      </c>
      <c r="D20" s="19"/>
      <c r="E20" s="86">
        <f>'Property 1'!P21</f>
        <v>880</v>
      </c>
      <c r="F20" s="81">
        <f>IF(F$9,'Property 2'!P21,"")</f>
        <v>880</v>
      </c>
      <c r="G20" s="81">
        <f>IF(G$9,'Property 3'!P21,"")</f>
        <v>880</v>
      </c>
      <c r="H20" s="81">
        <f>IF(H$9,'Property 4'!P21,"")</f>
        <v>880</v>
      </c>
      <c r="I20" s="81">
        <f>IF(I$9,'Property 5'!P21,"")</f>
        <v>880</v>
      </c>
      <c r="J20" s="81">
        <f>IF(J$9,'Property 6'!P21,"")</f>
        <v>880</v>
      </c>
      <c r="K20" s="81">
        <f>IF(K$9,'Property 7'!P21,"")</f>
        <v>880</v>
      </c>
      <c r="L20" s="81">
        <f>IF(L$9,'Property 8'!P21,"")</f>
        <v>880</v>
      </c>
      <c r="M20" s="81">
        <f>IF(M$9,'Property 9'!P21,"")</f>
        <v>880</v>
      </c>
      <c r="N20" s="81">
        <f>IF(N$9,'Property 10'!P21,"")</f>
        <v>880</v>
      </c>
      <c r="O20" s="81">
        <f t="shared" si="2"/>
        <v>8800</v>
      </c>
    </row>
    <row r="21" spans="2:15" s="42" customFormat="1" ht="15.9" customHeight="1" x14ac:dyDescent="0.25">
      <c r="B21" s="6"/>
      <c r="C21" s="19" t="s">
        <v>16</v>
      </c>
      <c r="D21" s="19"/>
      <c r="E21" s="86">
        <f>'Property 1'!P22</f>
        <v>800</v>
      </c>
      <c r="F21" s="81">
        <f>IF(F$9,'Property 2'!P22,"")</f>
        <v>800</v>
      </c>
      <c r="G21" s="81">
        <f>IF(G$9,'Property 3'!P22,"")</f>
        <v>800</v>
      </c>
      <c r="H21" s="81">
        <f>IF(H$9,'Property 4'!P22,"")</f>
        <v>800</v>
      </c>
      <c r="I21" s="81">
        <f>IF(I$9,'Property 5'!P22,"")</f>
        <v>800</v>
      </c>
      <c r="J21" s="81">
        <f>IF(J$9,'Property 6'!P22,"")</f>
        <v>800</v>
      </c>
      <c r="K21" s="81">
        <f>IF(K$9,'Property 7'!P22,"")</f>
        <v>800</v>
      </c>
      <c r="L21" s="81">
        <f>IF(L$9,'Property 8'!P22,"")</f>
        <v>800</v>
      </c>
      <c r="M21" s="81">
        <f>IF(M$9,'Property 9'!P22,"")</f>
        <v>800</v>
      </c>
      <c r="N21" s="81">
        <f>IF(N$9,'Property 10'!P22,"")</f>
        <v>800</v>
      </c>
      <c r="O21" s="81">
        <f t="shared" si="2"/>
        <v>8000</v>
      </c>
    </row>
    <row r="22" spans="2:15" s="42" customFormat="1" ht="15.9" customHeight="1" x14ac:dyDescent="0.25">
      <c r="B22" s="6"/>
      <c r="C22" s="19" t="s">
        <v>17</v>
      </c>
      <c r="D22" s="19"/>
      <c r="E22" s="86">
        <f>'Property 1'!P23</f>
        <v>300</v>
      </c>
      <c r="F22" s="81">
        <f>IF(F$9,'Property 2'!P23,"")</f>
        <v>300</v>
      </c>
      <c r="G22" s="81">
        <f>IF(G$9,'Property 3'!P23,"")</f>
        <v>300</v>
      </c>
      <c r="H22" s="81">
        <f>IF(H$9,'Property 4'!P23,"")</f>
        <v>300</v>
      </c>
      <c r="I22" s="81">
        <f>IF(I$9,'Property 5'!P23,"")</f>
        <v>300</v>
      </c>
      <c r="J22" s="81">
        <f>IF(J$9,'Property 6'!P23,"")</f>
        <v>50</v>
      </c>
      <c r="K22" s="81">
        <f>IF(K$9,'Property 7'!P23,"")</f>
        <v>50</v>
      </c>
      <c r="L22" s="81">
        <f>IF(L$9,'Property 8'!P23,"")</f>
        <v>50</v>
      </c>
      <c r="M22" s="81">
        <f>IF(M$9,'Property 9'!P23,"")</f>
        <v>50</v>
      </c>
      <c r="N22" s="81">
        <f>IF(N$9,'Property 10'!P23,"")</f>
        <v>50</v>
      </c>
      <c r="O22" s="81">
        <f t="shared" si="2"/>
        <v>1750</v>
      </c>
    </row>
    <row r="23" spans="2:15" s="42" customFormat="1" ht="15.9" customHeight="1" x14ac:dyDescent="0.25">
      <c r="B23" s="6"/>
      <c r="C23" s="19" t="s">
        <v>2</v>
      </c>
      <c r="D23" s="19"/>
      <c r="E23" s="86">
        <f>'Property 1'!P24</f>
        <v>450</v>
      </c>
      <c r="F23" s="81">
        <f>IF(F$9,'Property 2'!P24,"")</f>
        <v>450</v>
      </c>
      <c r="G23" s="81">
        <f>IF(G$9,'Property 3'!P24,"")</f>
        <v>450</v>
      </c>
      <c r="H23" s="81">
        <f>IF(H$9,'Property 4'!P24,"")</f>
        <v>450</v>
      </c>
      <c r="I23" s="81">
        <f>IF(I$9,'Property 5'!P24,"")</f>
        <v>450</v>
      </c>
      <c r="J23" s="81">
        <f>IF(J$9,'Property 6'!P24,"")</f>
        <v>450</v>
      </c>
      <c r="K23" s="81">
        <f>IF(K$9,'Property 7'!P24,"")</f>
        <v>450</v>
      </c>
      <c r="L23" s="81">
        <f>IF(L$9,'Property 8'!P24,"")</f>
        <v>450</v>
      </c>
      <c r="M23" s="81">
        <f>IF(M$9,'Property 9'!P24,"")</f>
        <v>450</v>
      </c>
      <c r="N23" s="81">
        <f>IF(N$9,'Property 10'!P24,"")</f>
        <v>450</v>
      </c>
      <c r="O23" s="81">
        <f t="shared" si="2"/>
        <v>4500</v>
      </c>
    </row>
    <row r="24" spans="2:15" s="42" customFormat="1" ht="15.9" customHeight="1" x14ac:dyDescent="0.25">
      <c r="B24" s="6"/>
      <c r="C24" s="19" t="s">
        <v>18</v>
      </c>
      <c r="D24" s="19"/>
      <c r="E24" s="86">
        <f>'Property 1'!P25</f>
        <v>16200</v>
      </c>
      <c r="F24" s="81">
        <f>IF(F$9,'Property 2'!P25,"")</f>
        <v>13440</v>
      </c>
      <c r="G24" s="81">
        <f>IF(G$9,'Property 3'!P25,"")</f>
        <v>13440</v>
      </c>
      <c r="H24" s="81">
        <f>IF(H$9,'Property 4'!P25,"")</f>
        <v>13440</v>
      </c>
      <c r="I24" s="81">
        <f>IF(I$9,'Property 5'!P25,"")</f>
        <v>15000</v>
      </c>
      <c r="J24" s="81">
        <f>IF(J$9,'Property 6'!P25,"")</f>
        <v>15000</v>
      </c>
      <c r="K24" s="81">
        <f>IF(K$9,'Property 7'!P25,"")</f>
        <v>15000</v>
      </c>
      <c r="L24" s="81">
        <f>IF(L$9,'Property 8'!P25,"")</f>
        <v>15000</v>
      </c>
      <c r="M24" s="81">
        <f>IF(M$9,'Property 9'!P25,"")</f>
        <v>15000</v>
      </c>
      <c r="N24" s="81">
        <f>IF(N$9,'Property 10'!P25,"")</f>
        <v>15000</v>
      </c>
      <c r="O24" s="81">
        <f t="shared" si="2"/>
        <v>146520</v>
      </c>
    </row>
    <row r="25" spans="2:15" s="42" customFormat="1" ht="15.9" customHeight="1" x14ac:dyDescent="0.25">
      <c r="B25" s="6"/>
      <c r="C25" s="19" t="s">
        <v>19</v>
      </c>
      <c r="D25" s="19"/>
      <c r="E25" s="86">
        <f>'Property 1'!P26</f>
        <v>0</v>
      </c>
      <c r="F25" s="81">
        <f>IF(F$9,'Property 2'!P26,"")</f>
        <v>0</v>
      </c>
      <c r="G25" s="81">
        <f>IF(G$9,'Property 3'!P26,"")</f>
        <v>0</v>
      </c>
      <c r="H25" s="81">
        <f>IF(H$9,'Property 4'!P26,"")</f>
        <v>0</v>
      </c>
      <c r="I25" s="81">
        <f>IF(I$9,'Property 5'!P26,"")</f>
        <v>0</v>
      </c>
      <c r="J25" s="81">
        <f>IF(J$9,'Property 6'!P26,"")</f>
        <v>0</v>
      </c>
      <c r="K25" s="81">
        <f>IF(K$9,'Property 7'!P26,"")</f>
        <v>0</v>
      </c>
      <c r="L25" s="81">
        <f>IF(L$9,'Property 8'!P26,"")</f>
        <v>0</v>
      </c>
      <c r="M25" s="81">
        <f>IF(M$9,'Property 9'!P26,"")</f>
        <v>0</v>
      </c>
      <c r="N25" s="81">
        <f>IF(N$9,'Property 10'!P26,"")</f>
        <v>0</v>
      </c>
      <c r="O25" s="81">
        <f t="shared" si="2"/>
        <v>0</v>
      </c>
    </row>
    <row r="26" spans="2:15" s="42" customFormat="1" ht="15.9" customHeight="1" x14ac:dyDescent="0.25">
      <c r="B26" s="6"/>
      <c r="C26" s="19" t="s">
        <v>20</v>
      </c>
      <c r="D26" s="19"/>
      <c r="E26" s="86">
        <f>'Property 1'!P27</f>
        <v>0</v>
      </c>
      <c r="F26" s="81">
        <f>IF(F$9,'Property 2'!P27,"")</f>
        <v>0</v>
      </c>
      <c r="G26" s="81">
        <f>IF(G$9,'Property 3'!P27,"")</f>
        <v>0</v>
      </c>
      <c r="H26" s="81">
        <f>IF(H$9,'Property 4'!P27,"")</f>
        <v>0</v>
      </c>
      <c r="I26" s="81">
        <f>IF(I$9,'Property 5'!P27,"")</f>
        <v>0</v>
      </c>
      <c r="J26" s="81">
        <f>IF(J$9,'Property 6'!P27,"")</f>
        <v>0</v>
      </c>
      <c r="K26" s="81">
        <f>IF(K$9,'Property 7'!P27,"")</f>
        <v>0</v>
      </c>
      <c r="L26" s="81">
        <f>IF(L$9,'Property 8'!P27,"")</f>
        <v>0</v>
      </c>
      <c r="M26" s="81">
        <f>IF(M$9,'Property 9'!P27,"")</f>
        <v>0</v>
      </c>
      <c r="N26" s="81">
        <f>IF(N$9,'Property 10'!P27,"")</f>
        <v>0</v>
      </c>
      <c r="O26" s="81">
        <f t="shared" si="2"/>
        <v>0</v>
      </c>
    </row>
    <row r="27" spans="2:15" s="42" customFormat="1" ht="15.9" customHeight="1" x14ac:dyDescent="0.25">
      <c r="B27" s="6"/>
      <c r="C27" s="19" t="s">
        <v>21</v>
      </c>
      <c r="D27" s="19"/>
      <c r="E27" s="86">
        <f>'Property 1'!P28</f>
        <v>200</v>
      </c>
      <c r="F27" s="81">
        <f>IF(F$9,'Property 2'!P28,"")</f>
        <v>200</v>
      </c>
      <c r="G27" s="81">
        <f>IF(G$9,'Property 3'!P28,"")</f>
        <v>200</v>
      </c>
      <c r="H27" s="81">
        <f>IF(H$9,'Property 4'!P28,"")</f>
        <v>200</v>
      </c>
      <c r="I27" s="81">
        <f>IF(I$9,'Property 5'!P28,"")</f>
        <v>200</v>
      </c>
      <c r="J27" s="81">
        <f>IF(J$9,'Property 6'!P28,"")</f>
        <v>200</v>
      </c>
      <c r="K27" s="81">
        <f>IF(K$9,'Property 7'!P28,"")</f>
        <v>200</v>
      </c>
      <c r="L27" s="81">
        <f>IF(L$9,'Property 8'!P28,"")</f>
        <v>200</v>
      </c>
      <c r="M27" s="81">
        <f>IF(M$9,'Property 9'!P28,"")</f>
        <v>200</v>
      </c>
      <c r="N27" s="81">
        <f>IF(N$9,'Property 10'!P28,"")</f>
        <v>200</v>
      </c>
      <c r="O27" s="81">
        <f t="shared" si="2"/>
        <v>2000</v>
      </c>
    </row>
    <row r="28" spans="2:15" s="42" customFormat="1" ht="15.9" customHeight="1" x14ac:dyDescent="0.25">
      <c r="B28" s="6"/>
      <c r="C28" s="19" t="s">
        <v>22</v>
      </c>
      <c r="D28" s="19"/>
      <c r="E28" s="86">
        <f>'Property 1'!P29</f>
        <v>799.99999999999989</v>
      </c>
      <c r="F28" s="81">
        <f>IF(F$9,'Property 2'!P29,"")</f>
        <v>799.99999999999989</v>
      </c>
      <c r="G28" s="81">
        <f>IF(G$9,'Property 3'!P29,"")</f>
        <v>799.99999999999989</v>
      </c>
      <c r="H28" s="81">
        <f>IF(H$9,'Property 4'!P29,"")</f>
        <v>799.99999999999989</v>
      </c>
      <c r="I28" s="81">
        <f>IF(I$9,'Property 5'!P29,"")</f>
        <v>799.99999999999989</v>
      </c>
      <c r="J28" s="81">
        <f>IF(J$9,'Property 6'!P29,"")</f>
        <v>799.99999999999989</v>
      </c>
      <c r="K28" s="81">
        <f>IF(K$9,'Property 7'!P29,"")</f>
        <v>799.99999999999989</v>
      </c>
      <c r="L28" s="81">
        <f>IF(L$9,'Property 8'!P29,"")</f>
        <v>799.99999999999989</v>
      </c>
      <c r="M28" s="81">
        <f>IF(M$9,'Property 9'!P29,"")</f>
        <v>799.99999999999989</v>
      </c>
      <c r="N28" s="81">
        <f>IF(N$9,'Property 10'!P29,"")</f>
        <v>799.99999999999989</v>
      </c>
      <c r="O28" s="81">
        <f t="shared" si="2"/>
        <v>7999.9999999999991</v>
      </c>
    </row>
    <row r="29" spans="2:15" s="42" customFormat="1" ht="15.9" customHeight="1" x14ac:dyDescent="0.25">
      <c r="B29" s="6"/>
      <c r="C29" s="19" t="s">
        <v>23</v>
      </c>
      <c r="D29" s="19"/>
      <c r="E29" s="86">
        <f>'Property 1'!P30</f>
        <v>500</v>
      </c>
      <c r="F29" s="81">
        <f>IF(F$9,'Property 2'!P30,"")</f>
        <v>500</v>
      </c>
      <c r="G29" s="81">
        <f>IF(G$9,'Property 3'!P30,"")</f>
        <v>500</v>
      </c>
      <c r="H29" s="81">
        <f>IF(H$9,'Property 4'!P30,"")</f>
        <v>500</v>
      </c>
      <c r="I29" s="81">
        <f>IF(I$9,'Property 5'!P30,"")</f>
        <v>500</v>
      </c>
      <c r="J29" s="81">
        <f>IF(J$9,'Property 6'!P30,"")</f>
        <v>500</v>
      </c>
      <c r="K29" s="81">
        <f>IF(K$9,'Property 7'!P30,"")</f>
        <v>500</v>
      </c>
      <c r="L29" s="81">
        <f>IF(L$9,'Property 8'!P30,"")</f>
        <v>500</v>
      </c>
      <c r="M29" s="81">
        <f>IF(M$9,'Property 9'!P30,"")</f>
        <v>500</v>
      </c>
      <c r="N29" s="81">
        <f>IF(N$9,'Property 10'!P30,"")</f>
        <v>500</v>
      </c>
      <c r="O29" s="81">
        <f t="shared" si="2"/>
        <v>5000</v>
      </c>
    </row>
    <row r="30" spans="2:15" s="42" customFormat="1" ht="15.9" customHeight="1" x14ac:dyDescent="0.25">
      <c r="B30" s="6"/>
      <c r="C30" s="19" t="s">
        <v>24</v>
      </c>
      <c r="D30" s="19"/>
      <c r="E30" s="86">
        <f>'Property 1'!P31</f>
        <v>3700</v>
      </c>
      <c r="F30" s="81">
        <f>IF(F$9,'Property 2'!P31,"")</f>
        <v>3700</v>
      </c>
      <c r="G30" s="81">
        <f>IF(G$9,'Property 3'!P31,"")</f>
        <v>3700</v>
      </c>
      <c r="H30" s="81">
        <f>IF(H$9,'Property 4'!P31,"")</f>
        <v>3700</v>
      </c>
      <c r="I30" s="81">
        <f>IF(I$9,'Property 5'!P31,"")</f>
        <v>3700</v>
      </c>
      <c r="J30" s="81">
        <f>IF(J$9,'Property 6'!P31,"")</f>
        <v>3700</v>
      </c>
      <c r="K30" s="81">
        <f>IF(K$9,'Property 7'!P31,"")</f>
        <v>3700</v>
      </c>
      <c r="L30" s="81">
        <f>IF(L$9,'Property 8'!P31,"")</f>
        <v>3700</v>
      </c>
      <c r="M30" s="81">
        <f>IF(M$9,'Property 9'!P31,"")</f>
        <v>3700</v>
      </c>
      <c r="N30" s="81">
        <f>IF(N$9,'Property 10'!P31,"")</f>
        <v>3700</v>
      </c>
      <c r="O30" s="81">
        <f t="shared" si="2"/>
        <v>37000</v>
      </c>
    </row>
    <row r="31" spans="2:15" s="42" customFormat="1" ht="15.9" customHeight="1" x14ac:dyDescent="0.25">
      <c r="B31" s="6"/>
      <c r="C31" s="19" t="s">
        <v>25</v>
      </c>
      <c r="D31" s="19"/>
      <c r="E31" s="86">
        <f>'Property 1'!P32</f>
        <v>24</v>
      </c>
      <c r="F31" s="81">
        <f>IF(F$9,'Property 2'!P32,"")</f>
        <v>24</v>
      </c>
      <c r="G31" s="81">
        <f>IF(G$9,'Property 3'!P32,"")</f>
        <v>24</v>
      </c>
      <c r="H31" s="81">
        <f>IF(H$9,'Property 4'!P32,"")</f>
        <v>24</v>
      </c>
      <c r="I31" s="81">
        <f>IF(I$9,'Property 5'!P32,"")</f>
        <v>24</v>
      </c>
      <c r="J31" s="81">
        <f>IF(J$9,'Property 6'!P32,"")</f>
        <v>24</v>
      </c>
      <c r="K31" s="81">
        <f>IF(K$9,'Property 7'!P32,"")</f>
        <v>24</v>
      </c>
      <c r="L31" s="81">
        <f>IF(L$9,'Property 8'!P32,"")</f>
        <v>24</v>
      </c>
      <c r="M31" s="81">
        <f>IF(M$9,'Property 9'!P32,"")</f>
        <v>24</v>
      </c>
      <c r="N31" s="81">
        <f>IF(N$9,'Property 10'!P32,"")</f>
        <v>24</v>
      </c>
      <c r="O31" s="81">
        <f t="shared" si="2"/>
        <v>240</v>
      </c>
    </row>
    <row r="32" spans="2:15" s="42" customFormat="1" ht="15.9" customHeight="1" x14ac:dyDescent="0.25">
      <c r="B32" s="6"/>
      <c r="C32" s="19" t="s">
        <v>3</v>
      </c>
      <c r="D32" s="19"/>
      <c r="E32" s="86">
        <f>'Property 1'!P33</f>
        <v>180</v>
      </c>
      <c r="F32" s="81">
        <f>IF(F$9,'Property 2'!P33,"")</f>
        <v>180</v>
      </c>
      <c r="G32" s="81">
        <f>IF(G$9,'Property 3'!P33,"")</f>
        <v>180</v>
      </c>
      <c r="H32" s="81">
        <f>IF(H$9,'Property 4'!P33,"")</f>
        <v>180</v>
      </c>
      <c r="I32" s="81">
        <f>IF(I$9,'Property 5'!P33,"")</f>
        <v>180</v>
      </c>
      <c r="J32" s="81">
        <f>IF(J$9,'Property 6'!P33,"")</f>
        <v>180</v>
      </c>
      <c r="K32" s="81">
        <f>IF(K$9,'Property 7'!P33,"")</f>
        <v>180</v>
      </c>
      <c r="L32" s="81">
        <f>IF(L$9,'Property 8'!P33,"")</f>
        <v>180</v>
      </c>
      <c r="M32" s="81">
        <f>IF(M$9,'Property 9'!P33,"")</f>
        <v>180</v>
      </c>
      <c r="N32" s="81">
        <f>IF(N$9,'Property 10'!P33,"")</f>
        <v>180</v>
      </c>
      <c r="O32" s="81">
        <f t="shared" si="2"/>
        <v>1800</v>
      </c>
    </row>
    <row r="33" spans="2:15" s="42" customFormat="1" ht="15.9" customHeight="1" x14ac:dyDescent="0.25">
      <c r="B33" s="6"/>
      <c r="C33" s="19" t="s">
        <v>26</v>
      </c>
      <c r="D33" s="19"/>
      <c r="E33" s="86">
        <f>'Property 1'!P34</f>
        <v>448</v>
      </c>
      <c r="F33" s="81">
        <f>IF(F$9,'Property 2'!P34,"")</f>
        <v>448</v>
      </c>
      <c r="G33" s="81">
        <f>IF(G$9,'Property 3'!P34,"")</f>
        <v>448</v>
      </c>
      <c r="H33" s="81">
        <f>IF(H$9,'Property 4'!P34,"")</f>
        <v>448</v>
      </c>
      <c r="I33" s="81">
        <f>IF(I$9,'Property 5'!P34,"")</f>
        <v>448</v>
      </c>
      <c r="J33" s="81">
        <f>IF(J$9,'Property 6'!P34,"")</f>
        <v>448</v>
      </c>
      <c r="K33" s="81">
        <f>IF(K$9,'Property 7'!P34,"")</f>
        <v>448</v>
      </c>
      <c r="L33" s="81">
        <f>IF(L$9,'Property 8'!P34,"")</f>
        <v>448</v>
      </c>
      <c r="M33" s="81">
        <f>IF(M$9,'Property 9'!P34,"")</f>
        <v>448</v>
      </c>
      <c r="N33" s="81">
        <f>IF(N$9,'Property 10'!P34,"")</f>
        <v>448</v>
      </c>
      <c r="O33" s="81">
        <f t="shared" si="2"/>
        <v>4480</v>
      </c>
    </row>
    <row r="34" spans="2:15" s="42" customFormat="1" ht="15.9" customHeight="1" x14ac:dyDescent="0.25">
      <c r="B34" s="6"/>
      <c r="C34" s="19" t="s">
        <v>27</v>
      </c>
      <c r="D34" s="19"/>
      <c r="E34" s="86">
        <f>'Property 1'!P35</f>
        <v>190</v>
      </c>
      <c r="F34" s="81">
        <f>IF(F$9,'Property 2'!P35,"")</f>
        <v>190</v>
      </c>
      <c r="G34" s="81">
        <f>IF(G$9,'Property 3'!P35,"")</f>
        <v>190</v>
      </c>
      <c r="H34" s="81">
        <f>IF(H$9,'Property 4'!P35,"")</f>
        <v>190</v>
      </c>
      <c r="I34" s="81">
        <f>IF(I$9,'Property 5'!P35,"")</f>
        <v>190</v>
      </c>
      <c r="J34" s="81">
        <f>IF(J$9,'Property 6'!P35,"")</f>
        <v>190</v>
      </c>
      <c r="K34" s="81">
        <f>IF(K$9,'Property 7'!P35,"")</f>
        <v>190</v>
      </c>
      <c r="L34" s="81">
        <f>IF(L$9,'Property 8'!P35,"")</f>
        <v>190</v>
      </c>
      <c r="M34" s="81">
        <f>IF(M$9,'Property 9'!P35,"")</f>
        <v>190</v>
      </c>
      <c r="N34" s="81">
        <f>IF(N$9,'Property 10'!P35,"")</f>
        <v>190</v>
      </c>
      <c r="O34" s="81">
        <f t="shared" si="2"/>
        <v>1900</v>
      </c>
    </row>
    <row r="35" spans="2:15" s="43" customFormat="1" ht="15.9" customHeight="1" x14ac:dyDescent="0.25">
      <c r="B35" s="33"/>
      <c r="C35" s="34" t="s">
        <v>28</v>
      </c>
      <c r="D35" s="34"/>
      <c r="E35" s="82">
        <f>SUM(E16:E34)</f>
        <v>27408</v>
      </c>
      <c r="F35" s="82">
        <f t="shared" ref="F35:N35" si="3">IF(F$9,SUM(F16:F34),"")</f>
        <v>24648</v>
      </c>
      <c r="G35" s="82">
        <f t="shared" si="3"/>
        <v>24648</v>
      </c>
      <c r="H35" s="82">
        <f t="shared" si="3"/>
        <v>24648</v>
      </c>
      <c r="I35" s="82">
        <f t="shared" si="3"/>
        <v>26208</v>
      </c>
      <c r="J35" s="82">
        <f t="shared" si="3"/>
        <v>25958</v>
      </c>
      <c r="K35" s="82">
        <f t="shared" si="3"/>
        <v>25958</v>
      </c>
      <c r="L35" s="82">
        <f t="shared" si="3"/>
        <v>25958</v>
      </c>
      <c r="M35" s="82">
        <f t="shared" si="3"/>
        <v>25958</v>
      </c>
      <c r="N35" s="82">
        <f t="shared" si="3"/>
        <v>25958</v>
      </c>
      <c r="O35" s="82">
        <f>SUM(O16:O34)</f>
        <v>257350</v>
      </c>
    </row>
    <row r="36" spans="2:15" ht="15.9" customHeight="1" x14ac:dyDescent="0.25"/>
    <row r="37" spans="2:15" ht="15.9" customHeight="1" x14ac:dyDescent="0.25">
      <c r="C37" s="1" t="s">
        <v>29</v>
      </c>
      <c r="D37" s="1"/>
      <c r="E37" s="87">
        <f>E13-E35</f>
        <v>-13548</v>
      </c>
      <c r="F37" s="87">
        <f t="shared" ref="F37:N37" si="4">IF(F$9,F13-F35,"")</f>
        <v>-10788</v>
      </c>
      <c r="G37" s="87">
        <f t="shared" si="4"/>
        <v>-11388</v>
      </c>
      <c r="H37" s="87">
        <f t="shared" si="4"/>
        <v>-10188</v>
      </c>
      <c r="I37" s="87">
        <f t="shared" si="4"/>
        <v>-10548</v>
      </c>
      <c r="J37" s="87">
        <f t="shared" si="4"/>
        <v>-10298</v>
      </c>
      <c r="K37" s="87">
        <f t="shared" si="4"/>
        <v>-10298</v>
      </c>
      <c r="L37" s="87">
        <f t="shared" si="4"/>
        <v>-10298</v>
      </c>
      <c r="M37" s="87">
        <f t="shared" si="4"/>
        <v>-10298</v>
      </c>
      <c r="N37" s="87">
        <f t="shared" si="4"/>
        <v>-10298</v>
      </c>
      <c r="O37" s="87">
        <f>O13-O35</f>
        <v>-107950</v>
      </c>
    </row>
    <row r="38" spans="2:15" ht="15.9" customHeight="1" x14ac:dyDescent="0.25">
      <c r="E38" s="88"/>
      <c r="F38" s="88"/>
      <c r="G38" s="88"/>
      <c r="H38" s="88"/>
      <c r="I38" s="88"/>
      <c r="J38" s="88"/>
      <c r="K38" s="88"/>
      <c r="L38" s="88"/>
      <c r="M38" s="88"/>
      <c r="N38" s="88"/>
      <c r="O38" s="88"/>
    </row>
    <row r="39" spans="2:15" ht="15.9" customHeight="1" x14ac:dyDescent="0.25">
      <c r="C39" s="32" t="s">
        <v>36</v>
      </c>
      <c r="D39" s="32"/>
      <c r="E39" s="88"/>
      <c r="F39" s="88"/>
      <c r="G39" s="88"/>
      <c r="H39" s="88"/>
      <c r="I39" s="88"/>
      <c r="J39" s="88"/>
      <c r="K39" s="88"/>
      <c r="L39" s="88"/>
      <c r="M39" s="88"/>
      <c r="N39" s="88"/>
      <c r="O39" s="88"/>
    </row>
    <row r="40" spans="2:15" ht="15.9" customHeight="1" x14ac:dyDescent="0.25">
      <c r="C40" s="39" t="s">
        <v>31</v>
      </c>
      <c r="D40" s="39"/>
      <c r="E40" s="89">
        <f>'Property 1'!$P$41</f>
        <v>-6774</v>
      </c>
      <c r="F40" s="89">
        <f>IF(F$9,'Property 2'!$P$41,"")</f>
        <v>-5394</v>
      </c>
      <c r="G40" s="89">
        <f>IF(G$9,'Property 3'!$P$41,"")</f>
        <v>-5694</v>
      </c>
      <c r="H40" s="89">
        <f>IF(H$9,'Property 4'!$P$41,"")</f>
        <v>-5094</v>
      </c>
      <c r="I40" s="89">
        <f>IF(I$9,'Property 5'!$P$41,"")</f>
        <v>-5274</v>
      </c>
      <c r="J40" s="89">
        <f>IF(J$9,'Property 6'!$P$41,"")</f>
        <v>-5149</v>
      </c>
      <c r="K40" s="89">
        <f>IF(K$9,'Property 7'!$P$41,"")</f>
        <v>-5149</v>
      </c>
      <c r="L40" s="89">
        <f>IF(L$9,'Property 8'!$P$41,"")</f>
        <v>-5149</v>
      </c>
      <c r="M40" s="89">
        <f>IF(M$9,'Property 9'!$P$41,"")</f>
        <v>-5149</v>
      </c>
      <c r="N40" s="89">
        <f>IF(N$9,'Property 10'!$P$41,"")</f>
        <v>-5149</v>
      </c>
      <c r="O40" s="89">
        <f>SUM(E40:N40)</f>
        <v>-53975</v>
      </c>
    </row>
    <row r="41" spans="2:15" ht="15.9" customHeight="1" x14ac:dyDescent="0.25">
      <c r="C41" s="39" t="s">
        <v>32</v>
      </c>
      <c r="D41" s="39"/>
      <c r="E41" s="89">
        <f>'Property 1'!$P$42</f>
        <v>-6774</v>
      </c>
      <c r="F41" s="89">
        <f>IF(F$9,'Property 2'!$P$42,"")</f>
        <v>-5394</v>
      </c>
      <c r="G41" s="89">
        <f>IF(G$9,'Property 3'!$P$42,"")</f>
        <v>-5694</v>
      </c>
      <c r="H41" s="89">
        <f>IF(H$9,'Property 4'!$P$42,"")</f>
        <v>-5094</v>
      </c>
      <c r="I41" s="89">
        <f>IF(I$9,'Property 5'!$P$42,"")</f>
        <v>-5274</v>
      </c>
      <c r="J41" s="89">
        <f>IF(J$9,'Property 6'!$P$42,"")</f>
        <v>-5149</v>
      </c>
      <c r="K41" s="89">
        <f>IF(K$9,'Property 7'!$P$42,"")</f>
        <v>-5149</v>
      </c>
      <c r="L41" s="89">
        <f>IF(L$9,'Property 8'!$P$42,"")</f>
        <v>-5149</v>
      </c>
      <c r="M41" s="89">
        <f>IF(M$9,'Property 9'!$P$42,"")</f>
        <v>-5149</v>
      </c>
      <c r="N41" s="89">
        <f>IF(N$9,'Property 10'!$P$42,"")</f>
        <v>-5149</v>
      </c>
      <c r="O41" s="89">
        <f>SUM(E41:N41)</f>
        <v>-53975</v>
      </c>
    </row>
    <row r="42" spans="2:15" ht="15.9" customHeight="1" x14ac:dyDescent="0.25"/>
    <row r="43" spans="2:15" ht="15.9" hidden="1" customHeight="1" x14ac:dyDescent="0.25"/>
    <row r="44" spans="2:15" ht="15.9" hidden="1" customHeight="1" x14ac:dyDescent="0.25"/>
    <row r="45" spans="2:15" ht="15.9" hidden="1" customHeight="1" x14ac:dyDescent="0.25"/>
    <row r="46" spans="2:15" ht="15.9" hidden="1" customHeight="1" x14ac:dyDescent="0.25">
      <c r="E46" s="119" t="s">
        <v>82</v>
      </c>
      <c r="F46" s="119" t="s">
        <v>83</v>
      </c>
      <c r="G46" s="119" t="s">
        <v>96</v>
      </c>
    </row>
    <row r="47" spans="2:15" ht="15.9" hidden="1" customHeight="1" x14ac:dyDescent="0.25">
      <c r="E47" s="41">
        <v>2000</v>
      </c>
      <c r="F47" s="118" t="s">
        <v>84</v>
      </c>
      <c r="G47" s="16">
        <v>1</v>
      </c>
    </row>
    <row r="48" spans="2:15" ht="15.9" hidden="1" customHeight="1" x14ac:dyDescent="0.25">
      <c r="E48" s="41">
        <v>2001</v>
      </c>
      <c r="F48" s="118" t="s">
        <v>85</v>
      </c>
      <c r="G48" s="16">
        <v>2</v>
      </c>
    </row>
    <row r="49" spans="5:7" ht="15.9" hidden="1" customHeight="1" x14ac:dyDescent="0.25">
      <c r="E49" s="41">
        <v>2002</v>
      </c>
      <c r="F49" s="118" t="s">
        <v>86</v>
      </c>
      <c r="G49" s="16">
        <v>3</v>
      </c>
    </row>
    <row r="50" spans="5:7" ht="15.9" hidden="1" customHeight="1" x14ac:dyDescent="0.25">
      <c r="E50" s="41">
        <v>2003</v>
      </c>
      <c r="F50" s="118" t="s">
        <v>87</v>
      </c>
      <c r="G50" s="16">
        <v>4</v>
      </c>
    </row>
    <row r="51" spans="5:7" ht="15.9" hidden="1" customHeight="1" x14ac:dyDescent="0.25">
      <c r="E51" s="41">
        <v>2004</v>
      </c>
      <c r="F51" s="118" t="s">
        <v>88</v>
      </c>
      <c r="G51" s="16">
        <v>5</v>
      </c>
    </row>
    <row r="52" spans="5:7" ht="15.9" hidden="1" customHeight="1" x14ac:dyDescent="0.25">
      <c r="E52" s="41">
        <v>2005</v>
      </c>
      <c r="F52" s="118" t="s">
        <v>89</v>
      </c>
      <c r="G52" s="16">
        <v>6</v>
      </c>
    </row>
    <row r="53" spans="5:7" ht="15.9" hidden="1" customHeight="1" x14ac:dyDescent="0.25">
      <c r="E53" s="41">
        <v>2006</v>
      </c>
      <c r="F53" s="118" t="s">
        <v>90</v>
      </c>
      <c r="G53" s="16">
        <v>7</v>
      </c>
    </row>
    <row r="54" spans="5:7" ht="15.9" hidden="1" customHeight="1" x14ac:dyDescent="0.25">
      <c r="E54" s="41">
        <v>2007</v>
      </c>
      <c r="F54" s="118" t="s">
        <v>91</v>
      </c>
      <c r="G54" s="16">
        <v>8</v>
      </c>
    </row>
    <row r="55" spans="5:7" ht="15.9" hidden="1" customHeight="1" x14ac:dyDescent="0.25">
      <c r="E55" s="41">
        <v>2008</v>
      </c>
      <c r="F55" s="118" t="s">
        <v>92</v>
      </c>
      <c r="G55" s="16">
        <v>9</v>
      </c>
    </row>
    <row r="56" spans="5:7" ht="15.9" hidden="1" customHeight="1" x14ac:dyDescent="0.25">
      <c r="E56" s="41">
        <v>2009</v>
      </c>
      <c r="F56" s="118" t="s">
        <v>93</v>
      </c>
      <c r="G56" s="16">
        <v>10</v>
      </c>
    </row>
    <row r="57" spans="5:7" ht="15.9" hidden="1" customHeight="1" x14ac:dyDescent="0.25">
      <c r="E57" s="41">
        <v>2010</v>
      </c>
      <c r="F57" s="118" t="s">
        <v>94</v>
      </c>
      <c r="G57" s="16">
        <v>11</v>
      </c>
    </row>
    <row r="58" spans="5:7" ht="15.9" hidden="1" customHeight="1" x14ac:dyDescent="0.25">
      <c r="E58" s="41">
        <v>2011</v>
      </c>
      <c r="F58" s="118" t="s">
        <v>95</v>
      </c>
      <c r="G58" s="16">
        <v>12</v>
      </c>
    </row>
    <row r="59" spans="5:7" ht="15.9" hidden="1" customHeight="1" x14ac:dyDescent="0.25">
      <c r="E59" s="41">
        <v>2012</v>
      </c>
    </row>
    <row r="60" spans="5:7" ht="15.9" hidden="1" customHeight="1" x14ac:dyDescent="0.25">
      <c r="E60" s="41">
        <v>2013</v>
      </c>
    </row>
    <row r="61" spans="5:7" ht="15.9" hidden="1" customHeight="1" x14ac:dyDescent="0.25">
      <c r="E61" s="41">
        <v>2014</v>
      </c>
    </row>
    <row r="62" spans="5:7" ht="15.9" hidden="1" customHeight="1" x14ac:dyDescent="0.25">
      <c r="E62" s="41">
        <v>2015</v>
      </c>
    </row>
    <row r="63" spans="5:7" ht="15.9" hidden="1" customHeight="1" x14ac:dyDescent="0.25">
      <c r="E63" s="41">
        <v>2016</v>
      </c>
    </row>
    <row r="64" spans="5:7" ht="15.9" hidden="1" customHeight="1" x14ac:dyDescent="0.25">
      <c r="E64" s="41">
        <v>2017</v>
      </c>
    </row>
    <row r="65" spans="5:5" ht="15.9" hidden="1" customHeight="1" x14ac:dyDescent="0.25">
      <c r="E65" s="41">
        <v>2018</v>
      </c>
    </row>
    <row r="66" spans="5:5" ht="15.9" hidden="1" customHeight="1" x14ac:dyDescent="0.25">
      <c r="E66" s="41">
        <v>2019</v>
      </c>
    </row>
    <row r="67" spans="5:5" ht="15.9" hidden="1" customHeight="1" x14ac:dyDescent="0.25">
      <c r="E67" s="41">
        <v>2020</v>
      </c>
    </row>
    <row r="68" spans="5:5" ht="15.9" hidden="1" customHeight="1" x14ac:dyDescent="0.25">
      <c r="E68" s="41">
        <v>2021</v>
      </c>
    </row>
    <row r="69" spans="5:5" ht="15.9" hidden="1" customHeight="1" x14ac:dyDescent="0.25">
      <c r="E69" s="41">
        <v>2022</v>
      </c>
    </row>
    <row r="70" spans="5:5" ht="15.9" hidden="1" customHeight="1" x14ac:dyDescent="0.25">
      <c r="E70" s="41">
        <v>2023</v>
      </c>
    </row>
    <row r="71" spans="5:5" ht="15.9" hidden="1" customHeight="1" x14ac:dyDescent="0.25">
      <c r="E71" s="41">
        <v>2024</v>
      </c>
    </row>
    <row r="72" spans="5:5" ht="15.9" hidden="1" customHeight="1" x14ac:dyDescent="0.25">
      <c r="E72" s="41">
        <v>2025</v>
      </c>
    </row>
    <row r="73" spans="5:5" ht="15.9" hidden="1" customHeight="1" x14ac:dyDescent="0.25">
      <c r="E73" s="41">
        <v>2026</v>
      </c>
    </row>
    <row r="74" spans="5:5" ht="15.9" hidden="1" customHeight="1" x14ac:dyDescent="0.25">
      <c r="E74" s="41">
        <v>2027</v>
      </c>
    </row>
    <row r="75" spans="5:5" ht="15.9" hidden="1" customHeight="1" x14ac:dyDescent="0.25">
      <c r="E75" s="41">
        <v>2028</v>
      </c>
    </row>
    <row r="76" spans="5:5" ht="15.9" hidden="1" customHeight="1" x14ac:dyDescent="0.25">
      <c r="E76" s="41">
        <v>2029</v>
      </c>
    </row>
    <row r="77" spans="5:5" ht="15.9" hidden="1" customHeight="1" x14ac:dyDescent="0.25">
      <c r="E77" s="41">
        <v>2030</v>
      </c>
    </row>
    <row r="78" spans="5:5" ht="15.9" hidden="1" customHeight="1" x14ac:dyDescent="0.25">
      <c r="E78" s="41">
        <v>2031</v>
      </c>
    </row>
    <row r="79" spans="5:5" ht="15.9" hidden="1" customHeight="1" x14ac:dyDescent="0.25">
      <c r="E79" s="41">
        <v>2032</v>
      </c>
    </row>
    <row r="80" spans="5:5" ht="15.9" hidden="1" customHeight="1" x14ac:dyDescent="0.25">
      <c r="E80" s="41">
        <v>2033</v>
      </c>
    </row>
    <row r="81" spans="5:5" ht="15.9" hidden="1" customHeight="1" x14ac:dyDescent="0.25">
      <c r="E81" s="41">
        <v>2034</v>
      </c>
    </row>
    <row r="82" spans="5:5" ht="15.9" hidden="1" customHeight="1" x14ac:dyDescent="0.25">
      <c r="E82" s="41">
        <v>2035</v>
      </c>
    </row>
    <row r="83" spans="5:5" ht="15.9" hidden="1" customHeight="1" x14ac:dyDescent="0.25">
      <c r="E83" s="41">
        <v>2036</v>
      </c>
    </row>
    <row r="84" spans="5:5" ht="15.9" hidden="1" customHeight="1" x14ac:dyDescent="0.25">
      <c r="E84" s="41">
        <v>2037</v>
      </c>
    </row>
    <row r="85" spans="5:5" ht="15.9" hidden="1" customHeight="1" x14ac:dyDescent="0.25">
      <c r="E85" s="41">
        <v>2038</v>
      </c>
    </row>
    <row r="86" spans="5:5" ht="15.9" hidden="1" customHeight="1" x14ac:dyDescent="0.25">
      <c r="E86" s="41">
        <v>2039</v>
      </c>
    </row>
    <row r="87" spans="5:5" ht="15.9" hidden="1" customHeight="1" x14ac:dyDescent="0.25">
      <c r="E87" s="41">
        <v>2040</v>
      </c>
    </row>
    <row r="88" spans="5:5" ht="15.9" hidden="1" customHeight="1" x14ac:dyDescent="0.25">
      <c r="E88" s="41">
        <v>2041</v>
      </c>
    </row>
    <row r="89" spans="5:5" ht="15.9" hidden="1" customHeight="1" x14ac:dyDescent="0.25">
      <c r="E89" s="41">
        <v>2042</v>
      </c>
    </row>
    <row r="90" spans="5:5" ht="15.9" hidden="1" customHeight="1" x14ac:dyDescent="0.25">
      <c r="E90" s="41">
        <v>2043</v>
      </c>
    </row>
    <row r="91" spans="5:5" ht="15.9" hidden="1" customHeight="1" x14ac:dyDescent="0.25">
      <c r="E91" s="41">
        <v>2044</v>
      </c>
    </row>
    <row r="92" spans="5:5" ht="15.9" hidden="1" customHeight="1" x14ac:dyDescent="0.25">
      <c r="E92" s="41">
        <v>2045</v>
      </c>
    </row>
    <row r="93" spans="5:5" ht="15.9" hidden="1" customHeight="1" x14ac:dyDescent="0.25">
      <c r="E93" s="41">
        <v>2046</v>
      </c>
    </row>
    <row r="94" spans="5:5" ht="15.9" hidden="1" customHeight="1" x14ac:dyDescent="0.25">
      <c r="E94" s="41">
        <v>2047</v>
      </c>
    </row>
    <row r="95" spans="5:5" ht="15.9" hidden="1" customHeight="1" x14ac:dyDescent="0.25">
      <c r="E95" s="41">
        <v>2048</v>
      </c>
    </row>
    <row r="96" spans="5:5" ht="15.9" hidden="1" customHeight="1" x14ac:dyDescent="0.25">
      <c r="E96" s="41">
        <v>2049</v>
      </c>
    </row>
    <row r="97" spans="5:5" ht="15.9" hidden="1" customHeight="1" x14ac:dyDescent="0.25">
      <c r="E97" s="41">
        <v>2050</v>
      </c>
    </row>
  </sheetData>
  <sheetProtection password="E309" sheet="1" objects="1" scenarios="1"/>
  <mergeCells count="2">
    <mergeCell ref="C5:O5"/>
    <mergeCell ref="I1:O1"/>
  </mergeCells>
  <phoneticPr fontId="3" type="noConversion"/>
  <conditionalFormatting sqref="E37:O37">
    <cfRule type="cellIs" dxfId="11" priority="1" stopIfTrue="1" operator="greaterThanOrEqual">
      <formula>0</formula>
    </cfRule>
  </conditionalFormatting>
  <conditionalFormatting sqref="F7:G7">
    <cfRule type="expression" dxfId="10" priority="2" stopIfTrue="1">
      <formula>$D$7&lt;&gt;"Financial Year"</formula>
    </cfRule>
  </conditionalFormatting>
  <dataValidations count="3">
    <dataValidation type="list" allowBlank="1" showInputMessage="1" showErrorMessage="1" prompt="Choose either Calendar Year or Financial Year." sqref="D7">
      <formula1>"Calendar Year,Financial Year"</formula1>
    </dataValidation>
    <dataValidation type="list" allowBlank="1" showInputMessage="1" showErrorMessage="1" prompt="Choose a Year." sqref="E7">
      <formula1>$E$47:$E$97</formula1>
    </dataValidation>
    <dataValidation type="list" allowBlank="1" showInputMessage="1" showErrorMessage="1" prompt="Choose a Month." sqref="G7">
      <formula1>$F$47:$F$58</formula1>
    </dataValidation>
  </dataValidations>
  <hyperlinks>
    <hyperlink ref="C3" r:id="rId1"/>
    <hyperlink ref="I1" location="Summary!A1" display="Back to Summary"/>
    <hyperlink ref="I1:O1" location="Content!A1" display="Back to Content"/>
    <hyperlink ref="J1" location="Content!A1" display="Back to Content"/>
    <hyperlink ref="K1" location="Summary!A1" display="Back to Summary"/>
    <hyperlink ref="K1:L1" location="Content!A1" display="Back to Content"/>
    <hyperlink ref="L1" location="Content!A1" display="Back to Content"/>
    <hyperlink ref="M1:N1" location="Content!A1" display="Back to Content"/>
    <hyperlink ref="M1" location="Summary!A1" display="Back to Summary"/>
    <hyperlink ref="N1" location="Content!A1" display="Back to Content"/>
  </hyperlinks>
  <pageMargins left="0.47244094488188981" right="0.31496062992125984" top="0.6692913385826772" bottom="0.78740157480314965" header="0.51181102362204722" footer="0.51181102362204722"/>
  <pageSetup paperSize="9" scale="81" orientation="portrait" blackAndWhite="1"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0" r:id="rId5" name="Check Box 6">
              <controlPr defaultSize="0" autoFill="0" autoLine="0" autoPict="0">
                <anchor moveWithCells="1">
                  <from>
                    <xdr:col>5</xdr:col>
                    <xdr:colOff>38100</xdr:colOff>
                    <xdr:row>8</xdr:row>
                    <xdr:rowOff>190500</xdr:rowOff>
                  </from>
                  <to>
                    <xdr:col>5</xdr:col>
                    <xdr:colOff>342900</xdr:colOff>
                    <xdr:row>10</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6</xdr:col>
                    <xdr:colOff>38100</xdr:colOff>
                    <xdr:row>8</xdr:row>
                    <xdr:rowOff>190500</xdr:rowOff>
                  </from>
                  <to>
                    <xdr:col>6</xdr:col>
                    <xdr:colOff>342900</xdr:colOff>
                    <xdr:row>10</xdr:row>
                    <xdr:rowOff>22860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7</xdr:col>
                    <xdr:colOff>38100</xdr:colOff>
                    <xdr:row>8</xdr:row>
                    <xdr:rowOff>190500</xdr:rowOff>
                  </from>
                  <to>
                    <xdr:col>7</xdr:col>
                    <xdr:colOff>342900</xdr:colOff>
                    <xdr:row>10</xdr:row>
                    <xdr:rowOff>22860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8</xdr:col>
                    <xdr:colOff>38100</xdr:colOff>
                    <xdr:row>8</xdr:row>
                    <xdr:rowOff>190500</xdr:rowOff>
                  </from>
                  <to>
                    <xdr:col>8</xdr:col>
                    <xdr:colOff>342900</xdr:colOff>
                    <xdr:row>10</xdr:row>
                    <xdr:rowOff>22860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9</xdr:col>
                    <xdr:colOff>38100</xdr:colOff>
                    <xdr:row>8</xdr:row>
                    <xdr:rowOff>190500</xdr:rowOff>
                  </from>
                  <to>
                    <xdr:col>9</xdr:col>
                    <xdr:colOff>342900</xdr:colOff>
                    <xdr:row>10</xdr:row>
                    <xdr:rowOff>22860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38100</xdr:colOff>
                    <xdr:row>8</xdr:row>
                    <xdr:rowOff>190500</xdr:rowOff>
                  </from>
                  <to>
                    <xdr:col>10</xdr:col>
                    <xdr:colOff>342900</xdr:colOff>
                    <xdr:row>10</xdr:row>
                    <xdr:rowOff>22860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11</xdr:col>
                    <xdr:colOff>38100</xdr:colOff>
                    <xdr:row>8</xdr:row>
                    <xdr:rowOff>190500</xdr:rowOff>
                  </from>
                  <to>
                    <xdr:col>11</xdr:col>
                    <xdr:colOff>342900</xdr:colOff>
                    <xdr:row>10</xdr:row>
                    <xdr:rowOff>22860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12</xdr:col>
                    <xdr:colOff>38100</xdr:colOff>
                    <xdr:row>8</xdr:row>
                    <xdr:rowOff>190500</xdr:rowOff>
                  </from>
                  <to>
                    <xdr:col>12</xdr:col>
                    <xdr:colOff>342900</xdr:colOff>
                    <xdr:row>10</xdr:row>
                    <xdr:rowOff>22860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13</xdr:col>
                    <xdr:colOff>38100</xdr:colOff>
                    <xdr:row>8</xdr:row>
                    <xdr:rowOff>190500</xdr:rowOff>
                  </from>
                  <to>
                    <xdr:col>13</xdr:col>
                    <xdr:colOff>342900</xdr:colOff>
                    <xdr:row>10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Y99"/>
  <sheetViews>
    <sheetView showGridLines="0" workbookViewId="0"/>
  </sheetViews>
  <sheetFormatPr defaultColWidth="0" defaultRowHeight="15.9" customHeight="1" zeroHeight="1" x14ac:dyDescent="0.25"/>
  <cols>
    <col min="1" max="2" width="2.6640625" style="5" customWidth="1"/>
    <col min="3" max="3" width="32.33203125" style="5" customWidth="1"/>
    <col min="4" max="16" width="12.6640625" style="5" customWidth="1"/>
    <col min="17" max="18" width="2.6640625" style="5" customWidth="1"/>
    <col min="19" max="19" width="17.88671875" style="5" hidden="1" customWidth="1"/>
    <col min="20" max="20" width="14.33203125" style="5" hidden="1" customWidth="1"/>
    <col min="21" max="21" width="13.88671875" style="5" hidden="1" customWidth="1"/>
    <col min="22" max="22" width="17.33203125" style="5" hidden="1" customWidth="1"/>
    <col min="23" max="23" width="18.33203125" style="5" hidden="1" customWidth="1"/>
    <col min="24" max="24" width="17.6640625" style="5" hidden="1" customWidth="1"/>
    <col min="25" max="25" width="20.33203125" style="5" hidden="1" customWidth="1"/>
    <col min="26" max="16384" width="0" style="5" hidden="1"/>
  </cols>
  <sheetData>
    <row r="1" spans="1:16" s="3" customFormat="1" ht="38.1" customHeight="1" x14ac:dyDescent="0.4">
      <c r="A1" s="2"/>
      <c r="B1" s="2"/>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1 Record Book - FY 19</v>
      </c>
      <c r="D1" s="4"/>
      <c r="E1" s="4"/>
      <c r="F1" s="4"/>
      <c r="G1" s="4"/>
      <c r="H1" s="132" t="s">
        <v>62</v>
      </c>
      <c r="I1" s="133"/>
      <c r="K1" s="10"/>
      <c r="L1" s="137" t="s">
        <v>50</v>
      </c>
      <c r="M1" s="138"/>
      <c r="N1" s="138"/>
      <c r="O1" s="138"/>
      <c r="P1" s="138"/>
    </row>
    <row r="2" spans="1:16" s="11" customFormat="1" ht="15.9" customHeight="1" x14ac:dyDescent="0.25">
      <c r="C2" s="10"/>
      <c r="D2" s="12"/>
      <c r="E2" s="12"/>
      <c r="F2" s="12"/>
      <c r="G2" s="12"/>
      <c r="H2" s="12"/>
      <c r="I2" s="12"/>
      <c r="J2" s="12"/>
      <c r="K2" s="12"/>
      <c r="L2" s="12"/>
      <c r="M2" s="12"/>
      <c r="N2" s="12"/>
      <c r="O2" s="12"/>
      <c r="P2" s="12"/>
    </row>
    <row r="3" spans="1:16" s="114" customFormat="1" ht="15.9" customHeight="1" x14ac:dyDescent="0.2">
      <c r="C3" s="115" t="s">
        <v>40</v>
      </c>
      <c r="D3" s="116"/>
      <c r="E3" s="116"/>
      <c r="F3" s="116"/>
      <c r="G3" s="116"/>
      <c r="H3" s="116"/>
      <c r="P3" s="46" t="str">
        <f ca="1">"© 2008-"&amp;YEAR(TODAY())&amp;" Patrick Shi"</f>
        <v>© 2008-2018 Patrick Shi</v>
      </c>
    </row>
    <row r="4" spans="1:16" s="24" customFormat="1" ht="15.9" customHeight="1" x14ac:dyDescent="0.25">
      <c r="C4" s="25"/>
      <c r="D4" s="26"/>
      <c r="E4" s="26"/>
      <c r="F4" s="26"/>
      <c r="G4" s="26"/>
      <c r="H4" s="26"/>
      <c r="I4" s="26"/>
      <c r="J4" s="26"/>
      <c r="K4" s="26"/>
      <c r="L4" s="26"/>
      <c r="M4" s="26"/>
      <c r="N4" s="26"/>
      <c r="O4" s="26"/>
      <c r="P4" s="26"/>
    </row>
    <row r="5" spans="1:16" s="24" customFormat="1" ht="15.9" customHeight="1" x14ac:dyDescent="0.25">
      <c r="C5" s="27" t="s">
        <v>30</v>
      </c>
      <c r="D5" s="134" t="s">
        <v>52</v>
      </c>
      <c r="E5" s="135"/>
      <c r="F5" s="135"/>
      <c r="G5" s="135"/>
      <c r="H5" s="135"/>
      <c r="I5" s="135"/>
      <c r="J5" s="135"/>
      <c r="K5" s="136"/>
      <c r="L5" s="26"/>
      <c r="M5" s="26"/>
      <c r="N5" s="26"/>
      <c r="O5" s="26"/>
      <c r="P5" s="26"/>
    </row>
    <row r="6" spans="1:16" s="24" customFormat="1" ht="15.9" customHeight="1" x14ac:dyDescent="0.25">
      <c r="C6" s="27"/>
      <c r="D6" s="29"/>
      <c r="E6" s="28"/>
      <c r="F6" s="28"/>
      <c r="G6" s="28"/>
      <c r="H6" s="28"/>
      <c r="I6" s="28"/>
      <c r="J6" s="28"/>
      <c r="K6" s="28"/>
      <c r="L6" s="26"/>
      <c r="M6" s="26"/>
      <c r="N6" s="26"/>
      <c r="O6" s="26"/>
      <c r="P6" s="26"/>
    </row>
    <row r="7" spans="1:16" s="24" customFormat="1" ht="15.9" customHeight="1" x14ac:dyDescent="0.25">
      <c r="C7" s="27" t="s">
        <v>34</v>
      </c>
      <c r="D7" s="26" t="s">
        <v>35</v>
      </c>
      <c r="E7" s="26"/>
      <c r="F7" s="26" t="s">
        <v>33</v>
      </c>
      <c r="G7" s="26"/>
      <c r="H7" s="26"/>
      <c r="I7" s="26"/>
      <c r="J7" s="26"/>
      <c r="K7" s="26"/>
      <c r="L7" s="26"/>
      <c r="M7" s="26"/>
      <c r="N7" s="26"/>
      <c r="O7" s="26"/>
      <c r="P7" s="26"/>
    </row>
    <row r="8" spans="1:16" s="24" customFormat="1" ht="15.9" customHeight="1" x14ac:dyDescent="0.25">
      <c r="C8" s="27" t="s">
        <v>31</v>
      </c>
      <c r="D8" s="78">
        <v>0.5</v>
      </c>
      <c r="E8" s="134" t="s">
        <v>51</v>
      </c>
      <c r="F8" s="135"/>
      <c r="G8" s="136"/>
      <c r="H8" s="26"/>
      <c r="I8" s="26"/>
      <c r="J8" s="26"/>
      <c r="K8" s="26"/>
      <c r="L8" s="26"/>
      <c r="M8" s="26"/>
      <c r="N8" s="26"/>
      <c r="O8" s="26"/>
      <c r="P8" s="26"/>
    </row>
    <row r="9" spans="1:16" s="24" customFormat="1" ht="15.9" customHeight="1" x14ac:dyDescent="0.25">
      <c r="C9" s="27" t="s">
        <v>32</v>
      </c>
      <c r="D9" s="30">
        <f>1-D8</f>
        <v>0.5</v>
      </c>
      <c r="E9" s="134" t="s">
        <v>53</v>
      </c>
      <c r="F9" s="135"/>
      <c r="G9" s="136"/>
      <c r="H9" s="26"/>
      <c r="I9" s="26"/>
      <c r="J9" s="26"/>
      <c r="K9" s="26"/>
      <c r="L9" s="26"/>
      <c r="M9" s="26"/>
      <c r="N9" s="26"/>
      <c r="O9" s="26"/>
      <c r="P9" s="26"/>
    </row>
    <row r="10" spans="1:16" s="120" customFormat="1" ht="15.9" customHeight="1" x14ac:dyDescent="0.25">
      <c r="C10" s="121"/>
      <c r="D10" s="122">
        <f>VLOOKUP(Summary!$G$7,Summary!$F$47:$G$58,2,FALSE)</f>
        <v>7</v>
      </c>
      <c r="E10" s="122">
        <f>D10+1</f>
        <v>8</v>
      </c>
      <c r="F10" s="122">
        <f>E10+1</f>
        <v>9</v>
      </c>
      <c r="G10" s="122">
        <f>F10+1</f>
        <v>10</v>
      </c>
      <c r="H10" s="122">
        <f>G10+1</f>
        <v>11</v>
      </c>
      <c r="I10" s="122">
        <f t="shared" ref="I10:O10" si="0">H10+1</f>
        <v>12</v>
      </c>
      <c r="J10" s="122">
        <f t="shared" si="0"/>
        <v>13</v>
      </c>
      <c r="K10" s="122">
        <f t="shared" si="0"/>
        <v>14</v>
      </c>
      <c r="L10" s="122">
        <f t="shared" si="0"/>
        <v>15</v>
      </c>
      <c r="M10" s="122">
        <f t="shared" si="0"/>
        <v>16</v>
      </c>
      <c r="N10" s="122">
        <f t="shared" si="0"/>
        <v>17</v>
      </c>
      <c r="O10" s="122">
        <f t="shared" si="0"/>
        <v>18</v>
      </c>
      <c r="P10" s="122"/>
    </row>
    <row r="11" spans="1:16" ht="15.9" customHeight="1" x14ac:dyDescent="0.25">
      <c r="B11" s="6"/>
      <c r="C11" s="6" t="s">
        <v>7</v>
      </c>
      <c r="D11" s="14">
        <f>IF(Summary!$D$7="Financial Year",DATE(Summary!$E$7-1,D10,1),DATE(Summary!$E$7,D15,1))</f>
        <v>43282</v>
      </c>
      <c r="E11" s="14">
        <f>IF(Summary!$D$7="Financial Year",DATE(Summary!$E$7-1,E10,1),DATE(Summary!$E$7,E15,1))</f>
        <v>43313</v>
      </c>
      <c r="F11" s="14">
        <f>IF(Summary!$D$7="Financial Year",DATE(Summary!$E$7-1,F10,1),DATE(Summary!$E$7,F15,1))</f>
        <v>43344</v>
      </c>
      <c r="G11" s="14">
        <f>IF(Summary!$D$7="Financial Year",DATE(Summary!$E$7-1,G10,1),DATE(Summary!$E$7,G15,1))</f>
        <v>43374</v>
      </c>
      <c r="H11" s="14">
        <f>IF(Summary!$D$7="Financial Year",DATE(Summary!$E$7-1,H10,1),DATE(Summary!$E$7,H15,1))</f>
        <v>43405</v>
      </c>
      <c r="I11" s="14">
        <f>IF(Summary!$D$7="Financial Year",DATE(Summary!$E$7-1,I10,1),DATE(Summary!$E$7,I15,1))</f>
        <v>43435</v>
      </c>
      <c r="J11" s="14">
        <f>IF(Summary!$D$7="Financial Year",DATE(Summary!$E$7-1,J10,1),DATE(Summary!$E$7,J15,1))</f>
        <v>43466</v>
      </c>
      <c r="K11" s="14">
        <f>IF(Summary!$D$7="Financial Year",DATE(Summary!$E$7-1,K10,1),DATE(Summary!$E$7,K15,1))</f>
        <v>43497</v>
      </c>
      <c r="L11" s="14">
        <f>IF(Summary!$D$7="Financial Year",DATE(Summary!$E$7-1,L10,1),DATE(Summary!$E$7,L15,1))</f>
        <v>43525</v>
      </c>
      <c r="M11" s="14">
        <f>IF(Summary!$D$7="Financial Year",DATE(Summary!$E$7-1,M10,1),DATE(Summary!$E$7,M15,1))</f>
        <v>43556</v>
      </c>
      <c r="N11" s="14">
        <f>IF(Summary!$D$7="Financial Year",DATE(Summary!$E$7-1,N10,1),DATE(Summary!$E$7,N15,1))</f>
        <v>43586</v>
      </c>
      <c r="O11" s="14">
        <f>IF(Summary!$D$7="Financial Year",DATE(Summary!$E$7-1,O10,1),DATE(Summary!$E$7,O15,1))</f>
        <v>43617</v>
      </c>
      <c r="P11" s="15" t="s">
        <v>0</v>
      </c>
    </row>
    <row r="12" spans="1:16" ht="15.9" customHeight="1" x14ac:dyDescent="0.25">
      <c r="B12" s="6"/>
      <c r="C12" s="18" t="s">
        <v>8</v>
      </c>
      <c r="D12" s="75">
        <v>1150</v>
      </c>
      <c r="E12" s="75">
        <v>1150</v>
      </c>
      <c r="F12" s="75">
        <v>1150</v>
      </c>
      <c r="G12" s="75">
        <v>1150</v>
      </c>
      <c r="H12" s="75">
        <v>1150</v>
      </c>
      <c r="I12" s="75">
        <v>1150</v>
      </c>
      <c r="J12" s="75">
        <v>1150</v>
      </c>
      <c r="K12" s="75">
        <v>1150</v>
      </c>
      <c r="L12" s="75">
        <v>1150</v>
      </c>
      <c r="M12" s="75">
        <v>1150</v>
      </c>
      <c r="N12" s="75">
        <v>1150</v>
      </c>
      <c r="O12" s="75">
        <v>1150</v>
      </c>
      <c r="P12" s="21">
        <f>SUM(D12:O12)</f>
        <v>13800</v>
      </c>
    </row>
    <row r="13" spans="1:16" ht="15.9" customHeight="1" x14ac:dyDescent="0.25">
      <c r="B13" s="6"/>
      <c r="C13" s="18" t="s">
        <v>9</v>
      </c>
      <c r="D13" s="75">
        <v>5</v>
      </c>
      <c r="E13" s="75">
        <v>5</v>
      </c>
      <c r="F13" s="75">
        <v>5</v>
      </c>
      <c r="G13" s="75">
        <v>5</v>
      </c>
      <c r="H13" s="75">
        <v>5</v>
      </c>
      <c r="I13" s="75">
        <v>5</v>
      </c>
      <c r="J13" s="75">
        <v>5</v>
      </c>
      <c r="K13" s="75">
        <v>5</v>
      </c>
      <c r="L13" s="75">
        <v>5</v>
      </c>
      <c r="M13" s="75">
        <v>5</v>
      </c>
      <c r="N13" s="75">
        <v>5</v>
      </c>
      <c r="O13" s="75">
        <v>5</v>
      </c>
      <c r="P13" s="21">
        <f>SUM(D13:O13)</f>
        <v>60</v>
      </c>
    </row>
    <row r="14" spans="1:16" s="24" customFormat="1" ht="15.9" customHeight="1" x14ac:dyDescent="0.25">
      <c r="B14" s="33"/>
      <c r="C14" s="34" t="s">
        <v>10</v>
      </c>
      <c r="D14" s="20">
        <f>SUM(D12:D13)</f>
        <v>1155</v>
      </c>
      <c r="E14" s="20">
        <f t="shared" ref="E14:P14" si="1">SUM(E12:E13)</f>
        <v>1155</v>
      </c>
      <c r="F14" s="20">
        <f t="shared" si="1"/>
        <v>1155</v>
      </c>
      <c r="G14" s="20">
        <f t="shared" si="1"/>
        <v>1155</v>
      </c>
      <c r="H14" s="20">
        <f t="shared" si="1"/>
        <v>1155</v>
      </c>
      <c r="I14" s="20">
        <f t="shared" si="1"/>
        <v>1155</v>
      </c>
      <c r="J14" s="20">
        <f t="shared" si="1"/>
        <v>1155</v>
      </c>
      <c r="K14" s="20">
        <f t="shared" si="1"/>
        <v>1155</v>
      </c>
      <c r="L14" s="20">
        <f t="shared" si="1"/>
        <v>1155</v>
      </c>
      <c r="M14" s="20">
        <f t="shared" si="1"/>
        <v>1155</v>
      </c>
      <c r="N14" s="20">
        <f t="shared" si="1"/>
        <v>1155</v>
      </c>
      <c r="O14" s="20">
        <f t="shared" si="1"/>
        <v>1155</v>
      </c>
      <c r="P14" s="20">
        <f t="shared" si="1"/>
        <v>13860</v>
      </c>
    </row>
    <row r="15" spans="1:16" s="123" customFormat="1" ht="15.9" customHeight="1" x14ac:dyDescent="0.25">
      <c r="B15" s="124"/>
      <c r="C15" s="125"/>
      <c r="D15" s="125">
        <f>1</f>
        <v>1</v>
      </c>
      <c r="E15" s="125">
        <f>D15+1</f>
        <v>2</v>
      </c>
      <c r="F15" s="125">
        <f t="shared" ref="F15:O15" si="2">E15+1</f>
        <v>3</v>
      </c>
      <c r="G15" s="125">
        <f t="shared" si="2"/>
        <v>4</v>
      </c>
      <c r="H15" s="125">
        <f t="shared" si="2"/>
        <v>5</v>
      </c>
      <c r="I15" s="125">
        <f t="shared" si="2"/>
        <v>6</v>
      </c>
      <c r="J15" s="125">
        <f t="shared" si="2"/>
        <v>7</v>
      </c>
      <c r="K15" s="125">
        <f t="shared" si="2"/>
        <v>8</v>
      </c>
      <c r="L15" s="125">
        <f t="shared" si="2"/>
        <v>9</v>
      </c>
      <c r="M15" s="125">
        <f t="shared" si="2"/>
        <v>10</v>
      </c>
      <c r="N15" s="125">
        <f t="shared" si="2"/>
        <v>11</v>
      </c>
      <c r="O15" s="125">
        <f t="shared" si="2"/>
        <v>12</v>
      </c>
      <c r="P15" s="125"/>
    </row>
    <row r="16" spans="1:16" ht="15.9" customHeight="1" x14ac:dyDescent="0.25">
      <c r="A16" s="16"/>
      <c r="B16" s="6"/>
      <c r="C16" s="6" t="s">
        <v>11</v>
      </c>
      <c r="D16" s="17">
        <f>D11</f>
        <v>43282</v>
      </c>
      <c r="E16" s="17">
        <f t="shared" ref="E16:P16" si="3">E11</f>
        <v>43313</v>
      </c>
      <c r="F16" s="17">
        <f t="shared" si="3"/>
        <v>43344</v>
      </c>
      <c r="G16" s="17">
        <f t="shared" si="3"/>
        <v>43374</v>
      </c>
      <c r="H16" s="17">
        <f t="shared" si="3"/>
        <v>43405</v>
      </c>
      <c r="I16" s="17">
        <f t="shared" si="3"/>
        <v>43435</v>
      </c>
      <c r="J16" s="17">
        <f t="shared" si="3"/>
        <v>43466</v>
      </c>
      <c r="K16" s="17">
        <f t="shared" si="3"/>
        <v>43497</v>
      </c>
      <c r="L16" s="17">
        <f t="shared" si="3"/>
        <v>43525</v>
      </c>
      <c r="M16" s="17">
        <f t="shared" si="3"/>
        <v>43556</v>
      </c>
      <c r="N16" s="17">
        <f t="shared" si="3"/>
        <v>43586</v>
      </c>
      <c r="O16" s="17">
        <f t="shared" si="3"/>
        <v>43617</v>
      </c>
      <c r="P16" s="17" t="str">
        <f t="shared" si="3"/>
        <v>Total</v>
      </c>
    </row>
    <row r="17" spans="2:16" s="8" customFormat="1" ht="15.9" customHeight="1" x14ac:dyDescent="0.25">
      <c r="B17" s="6"/>
      <c r="C17" s="19" t="s">
        <v>12</v>
      </c>
      <c r="D17" s="76">
        <v>48</v>
      </c>
      <c r="E17" s="76"/>
      <c r="F17" s="76"/>
      <c r="G17" s="76"/>
      <c r="H17" s="76"/>
      <c r="I17" s="76"/>
      <c r="J17" s="76"/>
      <c r="K17" s="76">
        <v>48</v>
      </c>
      <c r="L17" s="76"/>
      <c r="M17" s="76"/>
      <c r="N17" s="76"/>
      <c r="O17" s="76"/>
      <c r="P17" s="21">
        <f>SUM(D17:O17)</f>
        <v>96</v>
      </c>
    </row>
    <row r="18" spans="2:16" s="8" customFormat="1" ht="15.9" customHeight="1" x14ac:dyDescent="0.25">
      <c r="B18" s="6"/>
      <c r="C18" s="19" t="s">
        <v>13</v>
      </c>
      <c r="D18" s="76">
        <v>500</v>
      </c>
      <c r="E18" s="76"/>
      <c r="F18" s="76"/>
      <c r="G18" s="76">
        <v>500</v>
      </c>
      <c r="H18" s="76"/>
      <c r="I18" s="76"/>
      <c r="J18" s="76">
        <v>500</v>
      </c>
      <c r="K18" s="76"/>
      <c r="L18" s="76"/>
      <c r="M18" s="76">
        <v>500</v>
      </c>
      <c r="N18" s="76"/>
      <c r="O18" s="76"/>
      <c r="P18" s="21">
        <f t="shared" ref="P18:P35" si="4">SUM(D18:O18)</f>
        <v>2000</v>
      </c>
    </row>
    <row r="19" spans="2:16" s="8" customFormat="1"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21">
        <f t="shared" si="4"/>
        <v>240</v>
      </c>
    </row>
    <row r="20" spans="2:16" s="8" customFormat="1" ht="15.9" customHeight="1" x14ac:dyDescent="0.25">
      <c r="B20" s="6"/>
      <c r="C20" s="19" t="s">
        <v>1</v>
      </c>
      <c r="D20" s="76">
        <f>200</f>
        <v>200</v>
      </c>
      <c r="E20" s="76"/>
      <c r="F20" s="76"/>
      <c r="G20" s="76"/>
      <c r="H20" s="76"/>
      <c r="I20" s="76"/>
      <c r="J20" s="76"/>
      <c r="K20" s="76">
        <v>200</v>
      </c>
      <c r="L20" s="76"/>
      <c r="M20" s="76"/>
      <c r="N20" s="76"/>
      <c r="O20" s="76"/>
      <c r="P20" s="21">
        <f t="shared" si="4"/>
        <v>400</v>
      </c>
    </row>
    <row r="21" spans="2:16" s="8" customFormat="1" ht="15.9" customHeight="1" x14ac:dyDescent="0.25">
      <c r="B21" s="6"/>
      <c r="C21" s="19" t="s">
        <v>15</v>
      </c>
      <c r="D21" s="76">
        <v>220</v>
      </c>
      <c r="E21" s="76"/>
      <c r="F21" s="76"/>
      <c r="G21" s="76">
        <v>220</v>
      </c>
      <c r="H21" s="76"/>
      <c r="I21" s="76"/>
      <c r="J21" s="76">
        <v>220</v>
      </c>
      <c r="K21" s="76"/>
      <c r="L21" s="76"/>
      <c r="M21" s="76">
        <v>220</v>
      </c>
      <c r="N21" s="76"/>
      <c r="O21" s="76"/>
      <c r="P21" s="21">
        <f t="shared" si="4"/>
        <v>880</v>
      </c>
    </row>
    <row r="22" spans="2:16" s="8" customFormat="1" ht="15.9" customHeight="1" x14ac:dyDescent="0.25">
      <c r="B22" s="6"/>
      <c r="C22" s="19" t="s">
        <v>16</v>
      </c>
      <c r="D22" s="76">
        <v>800</v>
      </c>
      <c r="E22" s="76"/>
      <c r="F22" s="76"/>
      <c r="G22" s="76"/>
      <c r="H22" s="76"/>
      <c r="I22" s="76"/>
      <c r="J22" s="76"/>
      <c r="K22" s="76"/>
      <c r="L22" s="76"/>
      <c r="M22" s="76"/>
      <c r="N22" s="76"/>
      <c r="O22" s="76"/>
      <c r="P22" s="21">
        <f t="shared" si="4"/>
        <v>800</v>
      </c>
    </row>
    <row r="23" spans="2:16" s="8" customFormat="1" ht="15.9" customHeight="1" x14ac:dyDescent="0.25">
      <c r="B23" s="6"/>
      <c r="C23" s="19" t="s">
        <v>17</v>
      </c>
      <c r="D23" s="76">
        <v>50</v>
      </c>
      <c r="E23" s="76"/>
      <c r="F23" s="76">
        <v>50</v>
      </c>
      <c r="G23" s="76"/>
      <c r="H23" s="76">
        <v>50</v>
      </c>
      <c r="I23" s="76"/>
      <c r="J23" s="76">
        <v>50</v>
      </c>
      <c r="K23" s="76"/>
      <c r="L23" s="76">
        <v>50</v>
      </c>
      <c r="M23" s="76"/>
      <c r="N23" s="76">
        <v>50</v>
      </c>
      <c r="O23" s="76"/>
      <c r="P23" s="21">
        <f t="shared" si="4"/>
        <v>300</v>
      </c>
    </row>
    <row r="24" spans="2:16" s="8" customFormat="1" ht="15.9" customHeight="1" x14ac:dyDescent="0.25">
      <c r="B24" s="6"/>
      <c r="C24" s="19" t="s">
        <v>2</v>
      </c>
      <c r="D24" s="76">
        <v>450</v>
      </c>
      <c r="E24" s="76"/>
      <c r="F24" s="76"/>
      <c r="G24" s="76"/>
      <c r="H24" s="76"/>
      <c r="I24" s="76"/>
      <c r="J24" s="76"/>
      <c r="K24" s="76"/>
      <c r="L24" s="76"/>
      <c r="M24" s="76"/>
      <c r="N24" s="76"/>
      <c r="O24" s="76"/>
      <c r="P24" s="21">
        <f t="shared" si="4"/>
        <v>450</v>
      </c>
    </row>
    <row r="25" spans="2:16" s="8" customFormat="1" ht="15.9" customHeight="1" x14ac:dyDescent="0.25">
      <c r="B25" s="6"/>
      <c r="C25" s="19" t="s">
        <v>18</v>
      </c>
      <c r="D25" s="76">
        <v>1350</v>
      </c>
      <c r="E25" s="76">
        <v>1350</v>
      </c>
      <c r="F25" s="76">
        <v>1350</v>
      </c>
      <c r="G25" s="76">
        <v>1350</v>
      </c>
      <c r="H25" s="76">
        <v>1350</v>
      </c>
      <c r="I25" s="76">
        <v>1350</v>
      </c>
      <c r="J25" s="76">
        <v>1350</v>
      </c>
      <c r="K25" s="76">
        <v>1350</v>
      </c>
      <c r="L25" s="76">
        <v>1350</v>
      </c>
      <c r="M25" s="76">
        <v>1350</v>
      </c>
      <c r="N25" s="76">
        <v>1350</v>
      </c>
      <c r="O25" s="76">
        <v>1350</v>
      </c>
      <c r="P25" s="21">
        <f t="shared" si="4"/>
        <v>16200</v>
      </c>
    </row>
    <row r="26" spans="2:16" s="8" customFormat="1" ht="15.9" customHeight="1" x14ac:dyDescent="0.25">
      <c r="B26" s="6"/>
      <c r="C26" s="19" t="s">
        <v>19</v>
      </c>
      <c r="D26" s="76">
        <v>0</v>
      </c>
      <c r="E26" s="76"/>
      <c r="F26" s="76"/>
      <c r="G26" s="76"/>
      <c r="H26" s="76"/>
      <c r="I26" s="76"/>
      <c r="J26" s="76"/>
      <c r="K26" s="76"/>
      <c r="L26" s="76"/>
      <c r="M26" s="76"/>
      <c r="N26" s="76"/>
      <c r="O26" s="76"/>
      <c r="P26" s="21">
        <f t="shared" si="4"/>
        <v>0</v>
      </c>
    </row>
    <row r="27" spans="2:16" s="8" customFormat="1" ht="15.9" customHeight="1" x14ac:dyDescent="0.25">
      <c r="B27" s="6"/>
      <c r="C27" s="19" t="s">
        <v>20</v>
      </c>
      <c r="D27" s="76">
        <v>0</v>
      </c>
      <c r="E27" s="76"/>
      <c r="F27" s="76"/>
      <c r="G27" s="76"/>
      <c r="H27" s="76"/>
      <c r="I27" s="76"/>
      <c r="J27" s="76"/>
      <c r="K27" s="76"/>
      <c r="L27" s="76"/>
      <c r="M27" s="76"/>
      <c r="N27" s="76"/>
      <c r="O27" s="76"/>
      <c r="P27" s="21">
        <f t="shared" si="4"/>
        <v>0</v>
      </c>
    </row>
    <row r="28" spans="2:16" s="8" customFormat="1" ht="15.9" customHeight="1" x14ac:dyDescent="0.25">
      <c r="B28" s="6"/>
      <c r="C28" s="19" t="s">
        <v>21</v>
      </c>
      <c r="D28" s="76">
        <v>200</v>
      </c>
      <c r="E28" s="76"/>
      <c r="F28" s="76"/>
      <c r="G28" s="76"/>
      <c r="H28" s="76"/>
      <c r="I28" s="76"/>
      <c r="J28" s="76"/>
      <c r="K28" s="76"/>
      <c r="L28" s="76"/>
      <c r="M28" s="76"/>
      <c r="N28" s="76"/>
      <c r="O28" s="76"/>
      <c r="P28" s="21">
        <f t="shared" si="4"/>
        <v>200</v>
      </c>
    </row>
    <row r="29" spans="2:16" s="8" customFormat="1" ht="15.9" customHeight="1" x14ac:dyDescent="0.25">
      <c r="B29" s="6"/>
      <c r="C29" s="19" t="s">
        <v>22</v>
      </c>
      <c r="D29" s="76">
        <f>800/12</f>
        <v>66.666666666666671</v>
      </c>
      <c r="E29" s="76">
        <f t="shared" ref="E29:O29" si="5">800/12</f>
        <v>66.666666666666671</v>
      </c>
      <c r="F29" s="76">
        <f t="shared" si="5"/>
        <v>66.666666666666671</v>
      </c>
      <c r="G29" s="76">
        <f t="shared" si="5"/>
        <v>66.666666666666671</v>
      </c>
      <c r="H29" s="76">
        <f t="shared" si="5"/>
        <v>66.666666666666671</v>
      </c>
      <c r="I29" s="76">
        <f t="shared" si="5"/>
        <v>66.666666666666671</v>
      </c>
      <c r="J29" s="76">
        <f t="shared" si="5"/>
        <v>66.666666666666671</v>
      </c>
      <c r="K29" s="76">
        <f t="shared" si="5"/>
        <v>66.666666666666671</v>
      </c>
      <c r="L29" s="76">
        <f t="shared" si="5"/>
        <v>66.666666666666671</v>
      </c>
      <c r="M29" s="76">
        <f t="shared" si="5"/>
        <v>66.666666666666671</v>
      </c>
      <c r="N29" s="76">
        <f t="shared" si="5"/>
        <v>66.666666666666671</v>
      </c>
      <c r="O29" s="76">
        <f t="shared" si="5"/>
        <v>66.666666666666671</v>
      </c>
      <c r="P29" s="21">
        <f t="shared" si="4"/>
        <v>799.99999999999989</v>
      </c>
    </row>
    <row r="30" spans="2:16" s="8" customFormat="1" ht="15.9" customHeight="1" x14ac:dyDescent="0.25">
      <c r="B30" s="6"/>
      <c r="C30" s="19" t="s">
        <v>23</v>
      </c>
      <c r="D30" s="76">
        <v>500</v>
      </c>
      <c r="E30" s="76"/>
      <c r="F30" s="76"/>
      <c r="G30" s="76"/>
      <c r="H30" s="76"/>
      <c r="I30" s="76"/>
      <c r="J30" s="76"/>
      <c r="K30" s="76"/>
      <c r="L30" s="76"/>
      <c r="M30" s="76"/>
      <c r="N30" s="76"/>
      <c r="O30" s="76"/>
      <c r="P30" s="21">
        <f t="shared" si="4"/>
        <v>500</v>
      </c>
    </row>
    <row r="31" spans="2:16" s="8" customFormat="1" ht="15.9" customHeight="1" x14ac:dyDescent="0.25">
      <c r="B31" s="6"/>
      <c r="C31" s="19" t="s">
        <v>24</v>
      </c>
      <c r="D31" s="76">
        <v>3700</v>
      </c>
      <c r="E31" s="76"/>
      <c r="F31" s="76"/>
      <c r="G31" s="76"/>
      <c r="H31" s="76"/>
      <c r="I31" s="76"/>
      <c r="J31" s="76"/>
      <c r="K31" s="76"/>
      <c r="L31" s="76"/>
      <c r="M31" s="76"/>
      <c r="N31" s="76"/>
      <c r="O31" s="76"/>
      <c r="P31" s="21">
        <f t="shared" si="4"/>
        <v>3700</v>
      </c>
    </row>
    <row r="32" spans="2:16" s="8" customFormat="1"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21">
        <f t="shared" si="4"/>
        <v>24</v>
      </c>
    </row>
    <row r="33" spans="1:16" s="8" customFormat="1"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21">
        <f t="shared" si="4"/>
        <v>180</v>
      </c>
    </row>
    <row r="34" spans="1:16" s="8" customFormat="1" ht="15.9" customHeight="1" x14ac:dyDescent="0.25">
      <c r="B34" s="6"/>
      <c r="C34" s="19" t="s">
        <v>26</v>
      </c>
      <c r="D34" s="76">
        <v>112</v>
      </c>
      <c r="E34" s="76"/>
      <c r="F34" s="76"/>
      <c r="G34" s="76">
        <v>112</v>
      </c>
      <c r="H34" s="76"/>
      <c r="I34" s="76"/>
      <c r="J34" s="76">
        <v>112</v>
      </c>
      <c r="K34" s="76"/>
      <c r="L34" s="76"/>
      <c r="M34" s="76">
        <v>112</v>
      </c>
      <c r="N34" s="76"/>
      <c r="O34" s="76"/>
      <c r="P34" s="21">
        <f t="shared" si="4"/>
        <v>448</v>
      </c>
    </row>
    <row r="35" spans="1:16" ht="15.9" customHeight="1" x14ac:dyDescent="0.25">
      <c r="A35" s="8"/>
      <c r="B35" s="6"/>
      <c r="C35" s="19" t="s">
        <v>27</v>
      </c>
      <c r="D35" s="76">
        <v>95</v>
      </c>
      <c r="E35" s="76"/>
      <c r="F35" s="76"/>
      <c r="G35" s="76"/>
      <c r="H35" s="76"/>
      <c r="I35" s="76"/>
      <c r="J35" s="76"/>
      <c r="K35" s="76">
        <v>95</v>
      </c>
      <c r="L35" s="76"/>
      <c r="M35" s="76"/>
      <c r="N35" s="76"/>
      <c r="O35" s="76"/>
      <c r="P35" s="21">
        <f t="shared" si="4"/>
        <v>190</v>
      </c>
    </row>
    <row r="36" spans="1:16" s="24" customFormat="1" ht="15.9" customHeight="1" x14ac:dyDescent="0.25">
      <c r="B36" s="33"/>
      <c r="C36" s="34" t="s">
        <v>28</v>
      </c>
      <c r="D36" s="20">
        <f>SUM(D17:D35)</f>
        <v>8328.6666666666661</v>
      </c>
      <c r="E36" s="20">
        <f t="shared" ref="E36:P36" si="6">SUM(E17:E35)</f>
        <v>1453.6666666666667</v>
      </c>
      <c r="F36" s="20">
        <f t="shared" si="6"/>
        <v>1503.6666666666667</v>
      </c>
      <c r="G36" s="20">
        <f t="shared" si="6"/>
        <v>2285.6666666666665</v>
      </c>
      <c r="H36" s="20">
        <f t="shared" si="6"/>
        <v>1503.6666666666667</v>
      </c>
      <c r="I36" s="20">
        <f t="shared" si="6"/>
        <v>1453.6666666666667</v>
      </c>
      <c r="J36" s="20">
        <f t="shared" si="6"/>
        <v>2335.6666666666665</v>
      </c>
      <c r="K36" s="20">
        <f t="shared" si="6"/>
        <v>1796.6666666666667</v>
      </c>
      <c r="L36" s="20">
        <f t="shared" si="6"/>
        <v>1503.6666666666667</v>
      </c>
      <c r="M36" s="20">
        <f t="shared" si="6"/>
        <v>2285.6666666666665</v>
      </c>
      <c r="N36" s="20">
        <f t="shared" si="6"/>
        <v>1503.6666666666667</v>
      </c>
      <c r="O36" s="20">
        <f t="shared" si="6"/>
        <v>1453.6666666666667</v>
      </c>
      <c r="P36" s="20">
        <f t="shared" si="6"/>
        <v>27408</v>
      </c>
    </row>
    <row r="37" spans="1:16" ht="15.9" customHeight="1" x14ac:dyDescent="0.25"/>
    <row r="38" spans="1:16" ht="15.9" customHeight="1" x14ac:dyDescent="0.25">
      <c r="C38" s="1" t="s">
        <v>29</v>
      </c>
      <c r="D38" s="23">
        <f>D14-D36</f>
        <v>-7173.6666666666661</v>
      </c>
      <c r="E38" s="23">
        <f t="shared" ref="E38:P38" si="7">E14-E36</f>
        <v>-298.66666666666674</v>
      </c>
      <c r="F38" s="23">
        <f t="shared" si="7"/>
        <v>-348.66666666666674</v>
      </c>
      <c r="G38" s="23">
        <f t="shared" si="7"/>
        <v>-1130.6666666666665</v>
      </c>
      <c r="H38" s="23">
        <f t="shared" si="7"/>
        <v>-348.66666666666674</v>
      </c>
      <c r="I38" s="23">
        <f t="shared" si="7"/>
        <v>-298.66666666666674</v>
      </c>
      <c r="J38" s="23">
        <f t="shared" si="7"/>
        <v>-1180.6666666666665</v>
      </c>
      <c r="K38" s="23">
        <f t="shared" si="7"/>
        <v>-641.66666666666674</v>
      </c>
      <c r="L38" s="23">
        <f t="shared" si="7"/>
        <v>-348.66666666666674</v>
      </c>
      <c r="M38" s="23">
        <f t="shared" si="7"/>
        <v>-1130.6666666666665</v>
      </c>
      <c r="N38" s="23">
        <f t="shared" si="7"/>
        <v>-348.66666666666674</v>
      </c>
      <c r="O38" s="23">
        <f t="shared" si="7"/>
        <v>-298.66666666666674</v>
      </c>
      <c r="P38" s="23">
        <f t="shared" si="7"/>
        <v>-13548</v>
      </c>
    </row>
    <row r="39" spans="1:16" ht="15.9" customHeight="1" x14ac:dyDescent="0.25"/>
    <row r="40" spans="1:16" ht="15.9" customHeight="1" x14ac:dyDescent="0.25">
      <c r="C40" s="32" t="s">
        <v>36</v>
      </c>
    </row>
    <row r="41" spans="1:16" ht="15.9" customHeight="1" x14ac:dyDescent="0.25">
      <c r="C41" s="31" t="s">
        <v>31</v>
      </c>
      <c r="D41" s="22">
        <f>D$38*$D$8</f>
        <v>-3586.833333333333</v>
      </c>
      <c r="E41" s="22">
        <f t="shared" ref="E41:P41" si="8">E$38*$D$8</f>
        <v>-149.33333333333337</v>
      </c>
      <c r="F41" s="22">
        <f t="shared" si="8"/>
        <v>-174.33333333333337</v>
      </c>
      <c r="G41" s="22">
        <f t="shared" si="8"/>
        <v>-565.33333333333326</v>
      </c>
      <c r="H41" s="22">
        <f t="shared" si="8"/>
        <v>-174.33333333333337</v>
      </c>
      <c r="I41" s="22">
        <f t="shared" si="8"/>
        <v>-149.33333333333337</v>
      </c>
      <c r="J41" s="22">
        <f t="shared" si="8"/>
        <v>-590.33333333333326</v>
      </c>
      <c r="K41" s="22">
        <f t="shared" si="8"/>
        <v>-320.83333333333337</v>
      </c>
      <c r="L41" s="22">
        <f t="shared" si="8"/>
        <v>-174.33333333333337</v>
      </c>
      <c r="M41" s="22">
        <f t="shared" si="8"/>
        <v>-565.33333333333326</v>
      </c>
      <c r="N41" s="22">
        <f t="shared" si="8"/>
        <v>-174.33333333333337</v>
      </c>
      <c r="O41" s="22">
        <f t="shared" si="8"/>
        <v>-149.33333333333337</v>
      </c>
      <c r="P41" s="22">
        <f t="shared" si="8"/>
        <v>-6774</v>
      </c>
    </row>
    <row r="42" spans="1:16" ht="15.9" customHeight="1" x14ac:dyDescent="0.25">
      <c r="C42" s="31" t="s">
        <v>32</v>
      </c>
      <c r="D42" s="22">
        <f>D$38*$D$9</f>
        <v>-3586.833333333333</v>
      </c>
      <c r="E42" s="22">
        <f t="shared" ref="E42:P42" si="9">E$38*$D$9</f>
        <v>-149.33333333333337</v>
      </c>
      <c r="F42" s="22">
        <f t="shared" si="9"/>
        <v>-174.33333333333337</v>
      </c>
      <c r="G42" s="22">
        <f t="shared" si="9"/>
        <v>-565.33333333333326</v>
      </c>
      <c r="H42" s="22">
        <f t="shared" si="9"/>
        <v>-174.33333333333337</v>
      </c>
      <c r="I42" s="22">
        <f t="shared" si="9"/>
        <v>-149.33333333333337</v>
      </c>
      <c r="J42" s="22">
        <f t="shared" si="9"/>
        <v>-590.33333333333326</v>
      </c>
      <c r="K42" s="22">
        <f t="shared" si="9"/>
        <v>-320.83333333333337</v>
      </c>
      <c r="L42" s="22">
        <f t="shared" si="9"/>
        <v>-174.33333333333337</v>
      </c>
      <c r="M42" s="22">
        <f t="shared" si="9"/>
        <v>-565.33333333333326</v>
      </c>
      <c r="N42" s="22">
        <f t="shared" si="9"/>
        <v>-174.33333333333337</v>
      </c>
      <c r="O42" s="22">
        <f t="shared" si="9"/>
        <v>-149.33333333333337</v>
      </c>
      <c r="P42" s="22">
        <f t="shared" si="9"/>
        <v>-6774</v>
      </c>
    </row>
    <row r="43" spans="1:16" ht="15.9" customHeight="1" x14ac:dyDescent="0.25"/>
    <row r="44" spans="1:16" ht="15.9" hidden="1" customHeight="1" x14ac:dyDescent="0.25"/>
    <row r="45" spans="1:16" ht="15.9" hidden="1" customHeight="1" x14ac:dyDescent="0.25"/>
    <row r="46" spans="1:16" ht="15.9" hidden="1" customHeight="1" x14ac:dyDescent="0.25"/>
    <row r="47" spans="1:16" ht="15.9" hidden="1" customHeight="1" x14ac:dyDescent="0.25"/>
    <row r="48" spans="1:16" ht="15.9" hidden="1" customHeight="1" x14ac:dyDescent="0.25">
      <c r="D48" s="13">
        <v>36708</v>
      </c>
    </row>
    <row r="49" spans="4:4" ht="15.9" hidden="1" customHeight="1" x14ac:dyDescent="0.25">
      <c r="D49" s="13">
        <v>37073</v>
      </c>
    </row>
    <row r="50" spans="4:4" ht="15.9" hidden="1" customHeight="1" x14ac:dyDescent="0.25">
      <c r="D50" s="13">
        <v>37438</v>
      </c>
    </row>
    <row r="51" spans="4:4" ht="15.9" hidden="1" customHeight="1" x14ac:dyDescent="0.25">
      <c r="D51" s="13">
        <v>37803</v>
      </c>
    </row>
    <row r="52" spans="4:4" ht="15.9" hidden="1" customHeight="1" x14ac:dyDescent="0.25">
      <c r="D52" s="13">
        <v>38169</v>
      </c>
    </row>
    <row r="53" spans="4:4" ht="15.9" hidden="1" customHeight="1" x14ac:dyDescent="0.25">
      <c r="D53" s="13">
        <v>38534</v>
      </c>
    </row>
    <row r="54" spans="4:4" ht="15.9" hidden="1" customHeight="1" x14ac:dyDescent="0.25">
      <c r="D54" s="13">
        <v>38899</v>
      </c>
    </row>
    <row r="55" spans="4:4" ht="15.9" hidden="1" customHeight="1" x14ac:dyDescent="0.25">
      <c r="D55" s="13">
        <v>39264</v>
      </c>
    </row>
    <row r="56" spans="4:4" ht="15.9" hidden="1" customHeight="1" x14ac:dyDescent="0.25">
      <c r="D56" s="13">
        <v>39630</v>
      </c>
    </row>
    <row r="57" spans="4:4" ht="15.9" hidden="1" customHeight="1" x14ac:dyDescent="0.25">
      <c r="D57" s="13">
        <v>39995</v>
      </c>
    </row>
    <row r="58" spans="4:4" ht="15.9" hidden="1" customHeight="1" x14ac:dyDescent="0.25">
      <c r="D58" s="13">
        <v>40360</v>
      </c>
    </row>
    <row r="59" spans="4:4" ht="15.9" hidden="1" customHeight="1" x14ac:dyDescent="0.25">
      <c r="D59" s="13">
        <v>40725</v>
      </c>
    </row>
    <row r="60" spans="4:4" ht="15.9" hidden="1" customHeight="1" x14ac:dyDescent="0.25">
      <c r="D60" s="13">
        <v>41091</v>
      </c>
    </row>
    <row r="61" spans="4:4" ht="15.9" hidden="1" customHeight="1" x14ac:dyDescent="0.25">
      <c r="D61" s="13">
        <v>41456</v>
      </c>
    </row>
    <row r="62" spans="4:4" ht="15.9" hidden="1" customHeight="1" x14ac:dyDescent="0.25">
      <c r="D62" s="13">
        <v>41821</v>
      </c>
    </row>
    <row r="63" spans="4:4" ht="15.9" hidden="1" customHeight="1" x14ac:dyDescent="0.25">
      <c r="D63" s="13">
        <v>42186</v>
      </c>
    </row>
    <row r="64" spans="4:4" ht="15.9" hidden="1" customHeight="1" x14ac:dyDescent="0.25">
      <c r="D64" s="13">
        <v>42552</v>
      </c>
    </row>
    <row r="65" spans="4:4" ht="15.9" hidden="1" customHeight="1" x14ac:dyDescent="0.25">
      <c r="D65" s="13">
        <v>42917</v>
      </c>
    </row>
    <row r="66" spans="4:4" ht="15.9" hidden="1" customHeight="1" x14ac:dyDescent="0.25">
      <c r="D66" s="13">
        <v>43282</v>
      </c>
    </row>
    <row r="67" spans="4:4" ht="15.9" hidden="1" customHeight="1" x14ac:dyDescent="0.25">
      <c r="D67" s="13">
        <v>43647</v>
      </c>
    </row>
    <row r="68" spans="4:4" ht="15.9" hidden="1" customHeight="1" x14ac:dyDescent="0.25">
      <c r="D68" s="13">
        <v>44013</v>
      </c>
    </row>
    <row r="69" spans="4:4" ht="15.9" hidden="1" customHeight="1" x14ac:dyDescent="0.25">
      <c r="D69" s="13">
        <v>44378</v>
      </c>
    </row>
    <row r="70" spans="4:4" ht="15.9" hidden="1" customHeight="1" x14ac:dyDescent="0.25">
      <c r="D70" s="13">
        <v>44743</v>
      </c>
    </row>
    <row r="71" spans="4:4" ht="15.9" hidden="1" customHeight="1" x14ac:dyDescent="0.25">
      <c r="D71" s="13">
        <v>45108</v>
      </c>
    </row>
    <row r="72" spans="4:4" ht="15.9" hidden="1" customHeight="1" x14ac:dyDescent="0.25">
      <c r="D72" s="13">
        <v>45474</v>
      </c>
    </row>
    <row r="73" spans="4:4" ht="15.9" hidden="1" customHeight="1" x14ac:dyDescent="0.25">
      <c r="D73" s="13">
        <v>45839</v>
      </c>
    </row>
    <row r="74" spans="4:4" ht="15.9" hidden="1" customHeight="1" x14ac:dyDescent="0.25">
      <c r="D74" s="13">
        <v>46204</v>
      </c>
    </row>
    <row r="75" spans="4:4" ht="15.9" hidden="1" customHeight="1" x14ac:dyDescent="0.25">
      <c r="D75" s="13">
        <v>46569</v>
      </c>
    </row>
    <row r="76" spans="4:4" ht="15.9" hidden="1" customHeight="1" x14ac:dyDescent="0.25">
      <c r="D76" s="13">
        <v>46935</v>
      </c>
    </row>
    <row r="77" spans="4:4" ht="15.9" hidden="1" customHeight="1" x14ac:dyDescent="0.25">
      <c r="D77" s="13">
        <v>47300</v>
      </c>
    </row>
    <row r="78" spans="4:4" ht="15.9" hidden="1" customHeight="1" x14ac:dyDescent="0.25">
      <c r="D78" s="13">
        <v>47665</v>
      </c>
    </row>
    <row r="79" spans="4:4" ht="15.9" hidden="1" customHeight="1" x14ac:dyDescent="0.25">
      <c r="D79" s="13">
        <v>48030</v>
      </c>
    </row>
    <row r="80" spans="4:4" ht="15.9" hidden="1" customHeight="1" x14ac:dyDescent="0.25">
      <c r="D80" s="13">
        <v>48396</v>
      </c>
    </row>
    <row r="81" spans="4:4" ht="15.9" hidden="1" customHeight="1" x14ac:dyDescent="0.25">
      <c r="D81" s="13">
        <v>48761</v>
      </c>
    </row>
    <row r="82" spans="4:4" ht="15.9" hidden="1" customHeight="1" x14ac:dyDescent="0.25">
      <c r="D82" s="13">
        <v>49126</v>
      </c>
    </row>
    <row r="83" spans="4:4" ht="15.9" hidden="1" customHeight="1" x14ac:dyDescent="0.25">
      <c r="D83" s="13">
        <v>49491</v>
      </c>
    </row>
    <row r="84" spans="4:4" ht="15.9" hidden="1" customHeight="1" x14ac:dyDescent="0.25">
      <c r="D84" s="13">
        <v>49857</v>
      </c>
    </row>
    <row r="85" spans="4:4" ht="15.9" hidden="1" customHeight="1" x14ac:dyDescent="0.25">
      <c r="D85" s="13">
        <v>50222</v>
      </c>
    </row>
    <row r="86" spans="4:4" ht="15.9" hidden="1" customHeight="1" x14ac:dyDescent="0.25">
      <c r="D86" s="13">
        <v>50587</v>
      </c>
    </row>
    <row r="87" spans="4:4" ht="15.9" hidden="1" customHeight="1" x14ac:dyDescent="0.25">
      <c r="D87" s="13">
        <v>50952</v>
      </c>
    </row>
    <row r="88" spans="4:4" ht="15.9" hidden="1" customHeight="1" x14ac:dyDescent="0.25">
      <c r="D88" s="13">
        <v>51318</v>
      </c>
    </row>
    <row r="89" spans="4:4" ht="15.9" hidden="1" customHeight="1" x14ac:dyDescent="0.25">
      <c r="D89" s="13">
        <v>51683</v>
      </c>
    </row>
    <row r="90" spans="4:4" ht="15.9" hidden="1" customHeight="1" x14ac:dyDescent="0.25">
      <c r="D90" s="13">
        <v>52048</v>
      </c>
    </row>
    <row r="91" spans="4:4" ht="15.9" hidden="1" customHeight="1" x14ac:dyDescent="0.25">
      <c r="D91" s="13">
        <v>52413</v>
      </c>
    </row>
    <row r="92" spans="4:4" ht="15.9" hidden="1" customHeight="1" x14ac:dyDescent="0.25">
      <c r="D92" s="13">
        <v>52779</v>
      </c>
    </row>
    <row r="93" spans="4:4" ht="15.9" hidden="1" customHeight="1" x14ac:dyDescent="0.25">
      <c r="D93" s="13">
        <v>53144</v>
      </c>
    </row>
    <row r="94" spans="4:4" ht="15.9" hidden="1" customHeight="1" x14ac:dyDescent="0.25">
      <c r="D94" s="13">
        <v>53509</v>
      </c>
    </row>
    <row r="95" spans="4:4" ht="15.9" hidden="1" customHeight="1" x14ac:dyDescent="0.25">
      <c r="D95" s="13">
        <v>53874</v>
      </c>
    </row>
    <row r="96" spans="4:4" ht="15.9" hidden="1" customHeight="1" x14ac:dyDescent="0.25">
      <c r="D96" s="13">
        <v>54240</v>
      </c>
    </row>
    <row r="97" spans="4:4" ht="15.9" hidden="1" customHeight="1" x14ac:dyDescent="0.25">
      <c r="D97" s="13">
        <v>54605</v>
      </c>
    </row>
    <row r="98" spans="4:4" ht="15.9" hidden="1" customHeight="1" x14ac:dyDescent="0.25">
      <c r="D98" s="13">
        <v>54970</v>
      </c>
    </row>
    <row r="99" spans="4:4" ht="15.9" hidden="1" customHeight="1" x14ac:dyDescent="0.25"/>
  </sheetData>
  <sheetProtection password="E309" sheet="1" objects="1" scenarios="1"/>
  <mergeCells count="5">
    <mergeCell ref="E8:G8"/>
    <mergeCell ref="E9:G9"/>
    <mergeCell ref="D5:K5"/>
    <mergeCell ref="L1:P1"/>
    <mergeCell ref="H1:I1"/>
  </mergeCells>
  <phoneticPr fontId="3" type="noConversion"/>
  <conditionalFormatting sqref="D38:P38">
    <cfRule type="cellIs" dxfId="9" priority="1" stopIfTrue="1" operator="greaterThanOrEqual">
      <formula>0</formula>
    </cfRule>
  </conditionalFormatting>
  <dataValidations count="1">
    <dataValidation allowBlank="1" showInputMessage="1" showErrorMessage="1" prompt="Input / change." sqref="D17:O35 D12:O13 D8"/>
  </dataValidations>
  <hyperlinks>
    <hyperlink ref="C3" r:id="rId1"/>
    <hyperlink ref="H1" location="Summary!A1" display="Back to Summary"/>
    <hyperlink ref="H1:I1" location="Content!A1" display="Back to Content"/>
  </hyperlinks>
  <pageMargins left="0.47" right="0.3" top="0.65" bottom="0.8" header="0.5" footer="0.5"/>
  <pageSetup paperSize="9" scale="69" orientation="landscape" blackAndWhite="1"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2 Record Book - FY 19</v>
      </c>
      <c r="D1" s="4"/>
      <c r="E1" s="4"/>
      <c r="F1" s="4"/>
      <c r="G1" s="4"/>
      <c r="H1" s="132" t="s">
        <v>62</v>
      </c>
      <c r="I1" s="133"/>
      <c r="J1" s="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s="5" customFormat="1"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1150</v>
      </c>
      <c r="E12" s="75">
        <v>1150</v>
      </c>
      <c r="F12" s="75">
        <v>1150</v>
      </c>
      <c r="G12" s="75">
        <v>1150</v>
      </c>
      <c r="H12" s="75">
        <v>1150</v>
      </c>
      <c r="I12" s="75">
        <v>1150</v>
      </c>
      <c r="J12" s="75">
        <v>1150</v>
      </c>
      <c r="K12" s="75">
        <v>1150</v>
      </c>
      <c r="L12" s="75">
        <v>1150</v>
      </c>
      <c r="M12" s="75">
        <v>1150</v>
      </c>
      <c r="N12" s="75">
        <v>1150</v>
      </c>
      <c r="O12" s="75">
        <v>1150</v>
      </c>
      <c r="P12" s="36">
        <f>SUM(D12:O12)</f>
        <v>13800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SUM(D12:D13)</f>
        <v>1155</v>
      </c>
      <c r="E14" s="20">
        <f t="shared" ref="E14:O14" si="0">SUM(E12:E13)</f>
        <v>1155</v>
      </c>
      <c r="F14" s="20">
        <f t="shared" si="0"/>
        <v>1155</v>
      </c>
      <c r="G14" s="20">
        <f t="shared" si="0"/>
        <v>1155</v>
      </c>
      <c r="H14" s="20">
        <f t="shared" si="0"/>
        <v>1155</v>
      </c>
      <c r="I14" s="20">
        <f t="shared" si="0"/>
        <v>1155</v>
      </c>
      <c r="J14" s="20">
        <f t="shared" si="0"/>
        <v>1155</v>
      </c>
      <c r="K14" s="20">
        <f t="shared" si="0"/>
        <v>1155</v>
      </c>
      <c r="L14" s="20">
        <f t="shared" si="0"/>
        <v>1155</v>
      </c>
      <c r="M14" s="20">
        <f t="shared" si="0"/>
        <v>1155</v>
      </c>
      <c r="N14" s="20">
        <f t="shared" si="0"/>
        <v>1155</v>
      </c>
      <c r="O14" s="20">
        <f t="shared" si="0"/>
        <v>1155</v>
      </c>
      <c r="P14" s="20">
        <f>SUM(P12:P13)</f>
        <v>13860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D11</f>
        <v>43282</v>
      </c>
      <c r="E16" s="17">
        <f t="shared" ref="E16:O16" si="1">E11</f>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P11</f>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v>50</v>
      </c>
      <c r="G23" s="76"/>
      <c r="H23" s="76">
        <v>50</v>
      </c>
      <c r="I23" s="76"/>
      <c r="J23" s="76">
        <v>50</v>
      </c>
      <c r="K23" s="76"/>
      <c r="L23" s="76">
        <v>50</v>
      </c>
      <c r="M23" s="76"/>
      <c r="N23" s="76">
        <v>50</v>
      </c>
      <c r="O23" s="76"/>
      <c r="P23" s="36">
        <f t="shared" si="2"/>
        <v>300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1120</v>
      </c>
      <c r="E25" s="76">
        <v>1120</v>
      </c>
      <c r="F25" s="76">
        <v>1120</v>
      </c>
      <c r="G25" s="76">
        <v>1120</v>
      </c>
      <c r="H25" s="76">
        <v>1120</v>
      </c>
      <c r="I25" s="76">
        <v>1120</v>
      </c>
      <c r="J25" s="76">
        <v>1120</v>
      </c>
      <c r="K25" s="76">
        <v>1120</v>
      </c>
      <c r="L25" s="76">
        <v>1120</v>
      </c>
      <c r="M25" s="76">
        <v>1120</v>
      </c>
      <c r="N25" s="76">
        <v>1120</v>
      </c>
      <c r="O25" s="76">
        <v>1120</v>
      </c>
      <c r="P25" s="36">
        <f t="shared" si="2"/>
        <v>13440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800/12</f>
        <v>66.666666666666671</v>
      </c>
      <c r="E29" s="76">
        <f t="shared" ref="E29:O29" si="3">800/12</f>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8098.6666666666661</v>
      </c>
      <c r="E36" s="20">
        <f t="shared" si="4"/>
        <v>1223.6666666666667</v>
      </c>
      <c r="F36" s="20">
        <f t="shared" si="4"/>
        <v>1273.6666666666667</v>
      </c>
      <c r="G36" s="20">
        <f t="shared" si="4"/>
        <v>2055.666666666667</v>
      </c>
      <c r="H36" s="20">
        <f t="shared" si="4"/>
        <v>1273.6666666666667</v>
      </c>
      <c r="I36" s="20">
        <f t="shared" si="4"/>
        <v>1223.6666666666667</v>
      </c>
      <c r="J36" s="20">
        <f t="shared" si="4"/>
        <v>2105.666666666667</v>
      </c>
      <c r="K36" s="20">
        <f t="shared" si="4"/>
        <v>1566.6666666666667</v>
      </c>
      <c r="L36" s="20">
        <f t="shared" si="4"/>
        <v>1273.6666666666667</v>
      </c>
      <c r="M36" s="20">
        <f t="shared" si="4"/>
        <v>2055.666666666667</v>
      </c>
      <c r="N36" s="20">
        <f t="shared" si="4"/>
        <v>1273.6666666666667</v>
      </c>
      <c r="O36" s="20">
        <f t="shared" si="4"/>
        <v>1223.6666666666667</v>
      </c>
      <c r="P36" s="20">
        <f t="shared" si="4"/>
        <v>24648</v>
      </c>
    </row>
    <row r="37" spans="2:16" ht="15.9" customHeight="1" x14ac:dyDescent="0.25"/>
    <row r="38" spans="2:16" ht="15.9" customHeight="1" x14ac:dyDescent="0.25">
      <c r="C38" s="1" t="s">
        <v>29</v>
      </c>
      <c r="D38" s="23">
        <f t="shared" ref="D38:P38" si="5">D14-D36</f>
        <v>-6943.6666666666661</v>
      </c>
      <c r="E38" s="23">
        <f t="shared" si="5"/>
        <v>-68.666666666666742</v>
      </c>
      <c r="F38" s="23">
        <f t="shared" si="5"/>
        <v>-118.66666666666674</v>
      </c>
      <c r="G38" s="23">
        <f t="shared" si="5"/>
        <v>-900.66666666666697</v>
      </c>
      <c r="H38" s="23">
        <f t="shared" si="5"/>
        <v>-118.66666666666674</v>
      </c>
      <c r="I38" s="23">
        <f t="shared" si="5"/>
        <v>-68.666666666666742</v>
      </c>
      <c r="J38" s="23">
        <f t="shared" si="5"/>
        <v>-950.66666666666697</v>
      </c>
      <c r="K38" s="23">
        <f t="shared" si="5"/>
        <v>-411.66666666666674</v>
      </c>
      <c r="L38" s="23">
        <f t="shared" si="5"/>
        <v>-118.66666666666674</v>
      </c>
      <c r="M38" s="23">
        <f t="shared" si="5"/>
        <v>-900.66666666666697</v>
      </c>
      <c r="N38" s="23">
        <f t="shared" si="5"/>
        <v>-118.66666666666674</v>
      </c>
      <c r="O38" s="23">
        <f t="shared" si="5"/>
        <v>-68.666666666666742</v>
      </c>
      <c r="P38" s="23">
        <f t="shared" si="5"/>
        <v>-10788</v>
      </c>
    </row>
    <row r="39" spans="2:16" ht="15.9" customHeight="1" x14ac:dyDescent="0.25"/>
    <row r="40" spans="2:16" ht="15.9" customHeight="1" x14ac:dyDescent="0.25">
      <c r="C40" s="32" t="s">
        <v>36</v>
      </c>
    </row>
    <row r="41" spans="2:16" ht="15.9" customHeight="1" x14ac:dyDescent="0.25">
      <c r="C41" s="39" t="s">
        <v>31</v>
      </c>
      <c r="D41" s="44">
        <f t="shared" ref="D41:P41" si="6">D$38*$D$8</f>
        <v>-3471.833333333333</v>
      </c>
      <c r="E41" s="44">
        <f t="shared" si="6"/>
        <v>-34.333333333333371</v>
      </c>
      <c r="F41" s="44">
        <f t="shared" si="6"/>
        <v>-59.333333333333371</v>
      </c>
      <c r="G41" s="44">
        <f t="shared" si="6"/>
        <v>-450.33333333333348</v>
      </c>
      <c r="H41" s="44">
        <f t="shared" si="6"/>
        <v>-59.333333333333371</v>
      </c>
      <c r="I41" s="44">
        <f t="shared" si="6"/>
        <v>-34.333333333333371</v>
      </c>
      <c r="J41" s="44">
        <f t="shared" si="6"/>
        <v>-475.33333333333348</v>
      </c>
      <c r="K41" s="44">
        <f t="shared" si="6"/>
        <v>-205.83333333333337</v>
      </c>
      <c r="L41" s="44">
        <f t="shared" si="6"/>
        <v>-59.333333333333371</v>
      </c>
      <c r="M41" s="44">
        <f t="shared" si="6"/>
        <v>-450.33333333333348</v>
      </c>
      <c r="N41" s="44">
        <f t="shared" si="6"/>
        <v>-59.333333333333371</v>
      </c>
      <c r="O41" s="44">
        <f t="shared" si="6"/>
        <v>-34.333333333333371</v>
      </c>
      <c r="P41" s="44">
        <f t="shared" si="6"/>
        <v>-5394</v>
      </c>
    </row>
    <row r="42" spans="2:16" ht="15.9" customHeight="1" x14ac:dyDescent="0.25">
      <c r="C42" s="39" t="s">
        <v>32</v>
      </c>
      <c r="D42" s="44">
        <f t="shared" ref="D42:P42" si="7">D$38*$D$9</f>
        <v>-3471.833333333333</v>
      </c>
      <c r="E42" s="44">
        <f t="shared" si="7"/>
        <v>-34.333333333333371</v>
      </c>
      <c r="F42" s="44">
        <f t="shared" si="7"/>
        <v>-59.333333333333371</v>
      </c>
      <c r="G42" s="44">
        <f t="shared" si="7"/>
        <v>-450.33333333333348</v>
      </c>
      <c r="H42" s="44">
        <f t="shared" si="7"/>
        <v>-59.333333333333371</v>
      </c>
      <c r="I42" s="44">
        <f t="shared" si="7"/>
        <v>-34.333333333333371</v>
      </c>
      <c r="J42" s="44">
        <f t="shared" si="7"/>
        <v>-475.33333333333348</v>
      </c>
      <c r="K42" s="44">
        <f t="shared" si="7"/>
        <v>-205.83333333333337</v>
      </c>
      <c r="L42" s="44">
        <f t="shared" si="7"/>
        <v>-59.333333333333371</v>
      </c>
      <c r="M42" s="44">
        <f t="shared" si="7"/>
        <v>-450.33333333333348</v>
      </c>
      <c r="N42" s="44">
        <f t="shared" si="7"/>
        <v>-59.333333333333371</v>
      </c>
      <c r="O42" s="44">
        <f t="shared" si="7"/>
        <v>-34.333333333333371</v>
      </c>
      <c r="P42" s="44">
        <f t="shared" si="7"/>
        <v>-5394</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8"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3 Record Book - FY 19</v>
      </c>
      <c r="D1" s="4"/>
      <c r="E1" s="4"/>
      <c r="F1" s="4"/>
      <c r="G1" s="4"/>
      <c r="H1" s="132" t="s">
        <v>62</v>
      </c>
      <c r="I1" s="133"/>
      <c r="J1" s="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s="5" customFormat="1"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1100</v>
      </c>
      <c r="E12" s="75">
        <v>1100</v>
      </c>
      <c r="F12" s="75">
        <v>1100</v>
      </c>
      <c r="G12" s="75">
        <v>1100</v>
      </c>
      <c r="H12" s="75">
        <v>1100</v>
      </c>
      <c r="I12" s="75">
        <v>1100</v>
      </c>
      <c r="J12" s="75">
        <v>1100</v>
      </c>
      <c r="K12" s="75">
        <v>1100</v>
      </c>
      <c r="L12" s="75">
        <v>1100</v>
      </c>
      <c r="M12" s="75">
        <v>1100</v>
      </c>
      <c r="N12" s="75">
        <v>1100</v>
      </c>
      <c r="O12" s="75">
        <v>1100</v>
      </c>
      <c r="P12" s="36">
        <f>SUM(D12:O12)</f>
        <v>13200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SUM(D12:D13)</f>
        <v>1105</v>
      </c>
      <c r="E14" s="20">
        <f t="shared" ref="E14:O14" si="0">SUM(E12:E13)</f>
        <v>1105</v>
      </c>
      <c r="F14" s="20">
        <f t="shared" si="0"/>
        <v>1105</v>
      </c>
      <c r="G14" s="20">
        <f t="shared" si="0"/>
        <v>1105</v>
      </c>
      <c r="H14" s="20">
        <f t="shared" si="0"/>
        <v>1105</v>
      </c>
      <c r="I14" s="20">
        <f t="shared" si="0"/>
        <v>1105</v>
      </c>
      <c r="J14" s="20">
        <f t="shared" si="0"/>
        <v>1105</v>
      </c>
      <c r="K14" s="20">
        <f t="shared" si="0"/>
        <v>1105</v>
      </c>
      <c r="L14" s="20">
        <f t="shared" si="0"/>
        <v>1105</v>
      </c>
      <c r="M14" s="20">
        <f t="shared" si="0"/>
        <v>1105</v>
      </c>
      <c r="N14" s="20">
        <f t="shared" si="0"/>
        <v>1105</v>
      </c>
      <c r="O14" s="20">
        <f t="shared" si="0"/>
        <v>1105</v>
      </c>
      <c r="P14" s="20">
        <f>SUM(P12:P13)</f>
        <v>13260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D11</f>
        <v>43282</v>
      </c>
      <c r="E16" s="17">
        <f t="shared" ref="E16:O16" si="1">E11</f>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P11</f>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v>50</v>
      </c>
      <c r="G23" s="76"/>
      <c r="H23" s="76">
        <v>50</v>
      </c>
      <c r="I23" s="76"/>
      <c r="J23" s="76">
        <v>50</v>
      </c>
      <c r="K23" s="76"/>
      <c r="L23" s="76">
        <v>50</v>
      </c>
      <c r="M23" s="76"/>
      <c r="N23" s="76">
        <v>50</v>
      </c>
      <c r="O23" s="76"/>
      <c r="P23" s="36">
        <f t="shared" si="2"/>
        <v>300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1120</v>
      </c>
      <c r="E25" s="76">
        <v>1120</v>
      </c>
      <c r="F25" s="76">
        <v>1120</v>
      </c>
      <c r="G25" s="76">
        <v>1120</v>
      </c>
      <c r="H25" s="76">
        <v>1120</v>
      </c>
      <c r="I25" s="76">
        <v>1120</v>
      </c>
      <c r="J25" s="76">
        <v>1120</v>
      </c>
      <c r="K25" s="76">
        <v>1120</v>
      </c>
      <c r="L25" s="76">
        <v>1120</v>
      </c>
      <c r="M25" s="76">
        <v>1120</v>
      </c>
      <c r="N25" s="76">
        <v>1120</v>
      </c>
      <c r="O25" s="76">
        <v>1120</v>
      </c>
      <c r="P25" s="36">
        <f t="shared" si="2"/>
        <v>13440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800/12</f>
        <v>66.666666666666671</v>
      </c>
      <c r="E29" s="76">
        <f t="shared" ref="E29:O29" si="3">800/12</f>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8098.6666666666661</v>
      </c>
      <c r="E36" s="20">
        <f t="shared" si="4"/>
        <v>1223.6666666666667</v>
      </c>
      <c r="F36" s="20">
        <f t="shared" si="4"/>
        <v>1273.6666666666667</v>
      </c>
      <c r="G36" s="20">
        <f t="shared" si="4"/>
        <v>2055.666666666667</v>
      </c>
      <c r="H36" s="20">
        <f t="shared" si="4"/>
        <v>1273.6666666666667</v>
      </c>
      <c r="I36" s="20">
        <f t="shared" si="4"/>
        <v>1223.6666666666667</v>
      </c>
      <c r="J36" s="20">
        <f t="shared" si="4"/>
        <v>2105.666666666667</v>
      </c>
      <c r="K36" s="20">
        <f t="shared" si="4"/>
        <v>1566.6666666666667</v>
      </c>
      <c r="L36" s="20">
        <f t="shared" si="4"/>
        <v>1273.6666666666667</v>
      </c>
      <c r="M36" s="20">
        <f t="shared" si="4"/>
        <v>2055.666666666667</v>
      </c>
      <c r="N36" s="20">
        <f t="shared" si="4"/>
        <v>1273.6666666666667</v>
      </c>
      <c r="O36" s="20">
        <f t="shared" si="4"/>
        <v>1223.6666666666667</v>
      </c>
      <c r="P36" s="20">
        <f t="shared" si="4"/>
        <v>24648</v>
      </c>
    </row>
    <row r="37" spans="2:16" ht="15.9" customHeight="1" x14ac:dyDescent="0.25"/>
    <row r="38" spans="2:16" ht="15.9" customHeight="1" x14ac:dyDescent="0.25">
      <c r="C38" s="1" t="s">
        <v>29</v>
      </c>
      <c r="D38" s="23">
        <f t="shared" ref="D38:P38" si="5">D14-D36</f>
        <v>-6993.6666666666661</v>
      </c>
      <c r="E38" s="23">
        <f t="shared" si="5"/>
        <v>-118.66666666666674</v>
      </c>
      <c r="F38" s="23">
        <f t="shared" si="5"/>
        <v>-168.66666666666674</v>
      </c>
      <c r="G38" s="23">
        <f t="shared" si="5"/>
        <v>-950.66666666666697</v>
      </c>
      <c r="H38" s="23">
        <f t="shared" si="5"/>
        <v>-168.66666666666674</v>
      </c>
      <c r="I38" s="23">
        <f t="shared" si="5"/>
        <v>-118.66666666666674</v>
      </c>
      <c r="J38" s="23">
        <f t="shared" si="5"/>
        <v>-1000.666666666667</v>
      </c>
      <c r="K38" s="23">
        <f t="shared" si="5"/>
        <v>-461.66666666666674</v>
      </c>
      <c r="L38" s="23">
        <f t="shared" si="5"/>
        <v>-168.66666666666674</v>
      </c>
      <c r="M38" s="23">
        <f t="shared" si="5"/>
        <v>-950.66666666666697</v>
      </c>
      <c r="N38" s="23">
        <f t="shared" si="5"/>
        <v>-168.66666666666674</v>
      </c>
      <c r="O38" s="23">
        <f t="shared" si="5"/>
        <v>-118.66666666666674</v>
      </c>
      <c r="P38" s="23">
        <f t="shared" si="5"/>
        <v>-11388</v>
      </c>
    </row>
    <row r="39" spans="2:16" ht="15.9" customHeight="1" x14ac:dyDescent="0.25"/>
    <row r="40" spans="2:16" ht="15.9" customHeight="1" x14ac:dyDescent="0.25">
      <c r="C40" s="32" t="s">
        <v>36</v>
      </c>
    </row>
    <row r="41" spans="2:16" ht="15.9" customHeight="1" x14ac:dyDescent="0.25">
      <c r="C41" s="39" t="s">
        <v>31</v>
      </c>
      <c r="D41" s="44">
        <f t="shared" ref="D41:P41" si="6">D$38*$D$8</f>
        <v>-3496.833333333333</v>
      </c>
      <c r="E41" s="44">
        <f t="shared" si="6"/>
        <v>-59.333333333333371</v>
      </c>
      <c r="F41" s="44">
        <f t="shared" si="6"/>
        <v>-84.333333333333371</v>
      </c>
      <c r="G41" s="44">
        <f t="shared" si="6"/>
        <v>-475.33333333333348</v>
      </c>
      <c r="H41" s="44">
        <f t="shared" si="6"/>
        <v>-84.333333333333371</v>
      </c>
      <c r="I41" s="44">
        <f t="shared" si="6"/>
        <v>-59.333333333333371</v>
      </c>
      <c r="J41" s="44">
        <f t="shared" si="6"/>
        <v>-500.33333333333348</v>
      </c>
      <c r="K41" s="44">
        <f t="shared" si="6"/>
        <v>-230.83333333333337</v>
      </c>
      <c r="L41" s="44">
        <f t="shared" si="6"/>
        <v>-84.333333333333371</v>
      </c>
      <c r="M41" s="44">
        <f t="shared" si="6"/>
        <v>-475.33333333333348</v>
      </c>
      <c r="N41" s="44">
        <f t="shared" si="6"/>
        <v>-84.333333333333371</v>
      </c>
      <c r="O41" s="44">
        <f t="shared" si="6"/>
        <v>-59.333333333333371</v>
      </c>
      <c r="P41" s="44">
        <f t="shared" si="6"/>
        <v>-5694</v>
      </c>
    </row>
    <row r="42" spans="2:16" ht="15.9" customHeight="1" x14ac:dyDescent="0.25">
      <c r="C42" s="39" t="s">
        <v>32</v>
      </c>
      <c r="D42" s="44">
        <f t="shared" ref="D42:P42" si="7">D$38*$D$9</f>
        <v>-3496.833333333333</v>
      </c>
      <c r="E42" s="44">
        <f t="shared" si="7"/>
        <v>-59.333333333333371</v>
      </c>
      <c r="F42" s="44">
        <f t="shared" si="7"/>
        <v>-84.333333333333371</v>
      </c>
      <c r="G42" s="44">
        <f t="shared" si="7"/>
        <v>-475.33333333333348</v>
      </c>
      <c r="H42" s="44">
        <f t="shared" si="7"/>
        <v>-84.333333333333371</v>
      </c>
      <c r="I42" s="44">
        <f t="shared" si="7"/>
        <v>-59.333333333333371</v>
      </c>
      <c r="J42" s="44">
        <f t="shared" si="7"/>
        <v>-500.33333333333348</v>
      </c>
      <c r="K42" s="44">
        <f t="shared" si="7"/>
        <v>-230.83333333333337</v>
      </c>
      <c r="L42" s="44">
        <f t="shared" si="7"/>
        <v>-84.333333333333371</v>
      </c>
      <c r="M42" s="44">
        <f t="shared" si="7"/>
        <v>-475.33333333333348</v>
      </c>
      <c r="N42" s="44">
        <f t="shared" si="7"/>
        <v>-84.333333333333371</v>
      </c>
      <c r="O42" s="44">
        <f t="shared" si="7"/>
        <v>-59.333333333333371</v>
      </c>
      <c r="P42" s="44">
        <f t="shared" si="7"/>
        <v>-5694</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7"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4 Record Book - FY 19</v>
      </c>
      <c r="D1" s="4"/>
      <c r="E1" s="4"/>
      <c r="F1" s="4"/>
      <c r="G1" s="4"/>
      <c r="H1" s="132" t="s">
        <v>62</v>
      </c>
      <c r="I1" s="133"/>
      <c r="J1" s="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s="5" customFormat="1"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1200</v>
      </c>
      <c r="E12" s="75">
        <v>1200</v>
      </c>
      <c r="F12" s="75">
        <v>1200</v>
      </c>
      <c r="G12" s="75">
        <v>1200</v>
      </c>
      <c r="H12" s="75">
        <v>1200</v>
      </c>
      <c r="I12" s="75">
        <v>1200</v>
      </c>
      <c r="J12" s="75">
        <v>1200</v>
      </c>
      <c r="K12" s="75">
        <v>1200</v>
      </c>
      <c r="L12" s="75">
        <v>1200</v>
      </c>
      <c r="M12" s="75">
        <v>1200</v>
      </c>
      <c r="N12" s="75">
        <v>1200</v>
      </c>
      <c r="O12" s="75">
        <v>1200</v>
      </c>
      <c r="P12" s="36">
        <f>SUM(D12:O12)</f>
        <v>14400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SUM(D12:D13)</f>
        <v>1205</v>
      </c>
      <c r="E14" s="20">
        <f t="shared" ref="E14:O14" si="0">SUM(E12:E13)</f>
        <v>1205</v>
      </c>
      <c r="F14" s="20">
        <f t="shared" si="0"/>
        <v>1205</v>
      </c>
      <c r="G14" s="20">
        <f t="shared" si="0"/>
        <v>1205</v>
      </c>
      <c r="H14" s="20">
        <f t="shared" si="0"/>
        <v>1205</v>
      </c>
      <c r="I14" s="20">
        <f t="shared" si="0"/>
        <v>1205</v>
      </c>
      <c r="J14" s="20">
        <f t="shared" si="0"/>
        <v>1205</v>
      </c>
      <c r="K14" s="20">
        <f t="shared" si="0"/>
        <v>1205</v>
      </c>
      <c r="L14" s="20">
        <f t="shared" si="0"/>
        <v>1205</v>
      </c>
      <c r="M14" s="20">
        <f t="shared" si="0"/>
        <v>1205</v>
      </c>
      <c r="N14" s="20">
        <f t="shared" si="0"/>
        <v>1205</v>
      </c>
      <c r="O14" s="20">
        <f t="shared" si="0"/>
        <v>1205</v>
      </c>
      <c r="P14" s="20">
        <f>SUM(P12:P13)</f>
        <v>14460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D11</f>
        <v>43282</v>
      </c>
      <c r="E16" s="17">
        <f t="shared" ref="E16:O16" si="1">E11</f>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P11</f>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v>50</v>
      </c>
      <c r="G23" s="76"/>
      <c r="H23" s="76">
        <v>50</v>
      </c>
      <c r="I23" s="76"/>
      <c r="J23" s="76">
        <v>50</v>
      </c>
      <c r="K23" s="76"/>
      <c r="L23" s="76">
        <v>50</v>
      </c>
      <c r="M23" s="76"/>
      <c r="N23" s="76">
        <v>50</v>
      </c>
      <c r="O23" s="76"/>
      <c r="P23" s="36">
        <f t="shared" si="2"/>
        <v>300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1120</v>
      </c>
      <c r="E25" s="76">
        <v>1120</v>
      </c>
      <c r="F25" s="76">
        <v>1120</v>
      </c>
      <c r="G25" s="76">
        <v>1120</v>
      </c>
      <c r="H25" s="76">
        <v>1120</v>
      </c>
      <c r="I25" s="76">
        <v>1120</v>
      </c>
      <c r="J25" s="76">
        <v>1120</v>
      </c>
      <c r="K25" s="76">
        <v>1120</v>
      </c>
      <c r="L25" s="76">
        <v>1120</v>
      </c>
      <c r="M25" s="76">
        <v>1120</v>
      </c>
      <c r="N25" s="76">
        <v>1120</v>
      </c>
      <c r="O25" s="76">
        <v>1120</v>
      </c>
      <c r="P25" s="36">
        <f t="shared" si="2"/>
        <v>13440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800/12</f>
        <v>66.666666666666671</v>
      </c>
      <c r="E29" s="76">
        <f t="shared" ref="E29:O29" si="3">800/12</f>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8098.6666666666661</v>
      </c>
      <c r="E36" s="20">
        <f t="shared" si="4"/>
        <v>1223.6666666666667</v>
      </c>
      <c r="F36" s="20">
        <f t="shared" si="4"/>
        <v>1273.6666666666667</v>
      </c>
      <c r="G36" s="20">
        <f t="shared" si="4"/>
        <v>2055.666666666667</v>
      </c>
      <c r="H36" s="20">
        <f t="shared" si="4"/>
        <v>1273.6666666666667</v>
      </c>
      <c r="I36" s="20">
        <f t="shared" si="4"/>
        <v>1223.6666666666667</v>
      </c>
      <c r="J36" s="20">
        <f t="shared" si="4"/>
        <v>2105.666666666667</v>
      </c>
      <c r="K36" s="20">
        <f t="shared" si="4"/>
        <v>1566.6666666666667</v>
      </c>
      <c r="L36" s="20">
        <f t="shared" si="4"/>
        <v>1273.6666666666667</v>
      </c>
      <c r="M36" s="20">
        <f t="shared" si="4"/>
        <v>2055.666666666667</v>
      </c>
      <c r="N36" s="20">
        <f t="shared" si="4"/>
        <v>1273.6666666666667</v>
      </c>
      <c r="O36" s="20">
        <f t="shared" si="4"/>
        <v>1223.6666666666667</v>
      </c>
      <c r="P36" s="20">
        <f t="shared" si="4"/>
        <v>24648</v>
      </c>
    </row>
    <row r="37" spans="2:16" ht="15.9" customHeight="1" x14ac:dyDescent="0.25"/>
    <row r="38" spans="2:16" ht="15.9" customHeight="1" x14ac:dyDescent="0.25">
      <c r="C38" s="1" t="s">
        <v>29</v>
      </c>
      <c r="D38" s="23">
        <f t="shared" ref="D38:P38" si="5">D14-D36</f>
        <v>-6893.6666666666661</v>
      </c>
      <c r="E38" s="23">
        <f t="shared" si="5"/>
        <v>-18.666666666666742</v>
      </c>
      <c r="F38" s="23">
        <f t="shared" si="5"/>
        <v>-68.666666666666742</v>
      </c>
      <c r="G38" s="23">
        <f t="shared" si="5"/>
        <v>-850.66666666666697</v>
      </c>
      <c r="H38" s="23">
        <f t="shared" si="5"/>
        <v>-68.666666666666742</v>
      </c>
      <c r="I38" s="23">
        <f t="shared" si="5"/>
        <v>-18.666666666666742</v>
      </c>
      <c r="J38" s="23">
        <f t="shared" si="5"/>
        <v>-900.66666666666697</v>
      </c>
      <c r="K38" s="23">
        <f t="shared" si="5"/>
        <v>-361.66666666666674</v>
      </c>
      <c r="L38" s="23">
        <f t="shared" si="5"/>
        <v>-68.666666666666742</v>
      </c>
      <c r="M38" s="23">
        <f t="shared" si="5"/>
        <v>-850.66666666666697</v>
      </c>
      <c r="N38" s="23">
        <f t="shared" si="5"/>
        <v>-68.666666666666742</v>
      </c>
      <c r="O38" s="23">
        <f t="shared" si="5"/>
        <v>-18.666666666666742</v>
      </c>
      <c r="P38" s="23">
        <f t="shared" si="5"/>
        <v>-10188</v>
      </c>
    </row>
    <row r="39" spans="2:16" ht="15.9" customHeight="1" x14ac:dyDescent="0.25"/>
    <row r="40" spans="2:16" ht="15.9" customHeight="1" x14ac:dyDescent="0.25">
      <c r="C40" s="32" t="s">
        <v>36</v>
      </c>
    </row>
    <row r="41" spans="2:16" ht="15.9" customHeight="1" x14ac:dyDescent="0.25">
      <c r="C41" s="39" t="s">
        <v>31</v>
      </c>
      <c r="D41" s="44">
        <f t="shared" ref="D41:P41" si="6">D$38*$D$8</f>
        <v>-3446.833333333333</v>
      </c>
      <c r="E41" s="44">
        <f t="shared" si="6"/>
        <v>-9.3333333333333712</v>
      </c>
      <c r="F41" s="44">
        <f t="shared" si="6"/>
        <v>-34.333333333333371</v>
      </c>
      <c r="G41" s="44">
        <f t="shared" si="6"/>
        <v>-425.33333333333348</v>
      </c>
      <c r="H41" s="44">
        <f t="shared" si="6"/>
        <v>-34.333333333333371</v>
      </c>
      <c r="I41" s="44">
        <f t="shared" si="6"/>
        <v>-9.3333333333333712</v>
      </c>
      <c r="J41" s="44">
        <f t="shared" si="6"/>
        <v>-450.33333333333348</v>
      </c>
      <c r="K41" s="44">
        <f t="shared" si="6"/>
        <v>-180.83333333333337</v>
      </c>
      <c r="L41" s="44">
        <f t="shared" si="6"/>
        <v>-34.333333333333371</v>
      </c>
      <c r="M41" s="44">
        <f t="shared" si="6"/>
        <v>-425.33333333333348</v>
      </c>
      <c r="N41" s="44">
        <f t="shared" si="6"/>
        <v>-34.333333333333371</v>
      </c>
      <c r="O41" s="44">
        <f t="shared" si="6"/>
        <v>-9.3333333333333712</v>
      </c>
      <c r="P41" s="44">
        <f t="shared" si="6"/>
        <v>-5094</v>
      </c>
    </row>
    <row r="42" spans="2:16" ht="15.9" customHeight="1" x14ac:dyDescent="0.25">
      <c r="C42" s="39" t="s">
        <v>32</v>
      </c>
      <c r="D42" s="44">
        <f t="shared" ref="D42:P42" si="7">D$38*$D$9</f>
        <v>-3446.833333333333</v>
      </c>
      <c r="E42" s="44">
        <f t="shared" si="7"/>
        <v>-9.3333333333333712</v>
      </c>
      <c r="F42" s="44">
        <f t="shared" si="7"/>
        <v>-34.333333333333371</v>
      </c>
      <c r="G42" s="44">
        <f t="shared" si="7"/>
        <v>-425.33333333333348</v>
      </c>
      <c r="H42" s="44">
        <f t="shared" si="7"/>
        <v>-34.333333333333371</v>
      </c>
      <c r="I42" s="44">
        <f t="shared" si="7"/>
        <v>-9.3333333333333712</v>
      </c>
      <c r="J42" s="44">
        <f t="shared" si="7"/>
        <v>-450.33333333333348</v>
      </c>
      <c r="K42" s="44">
        <f t="shared" si="7"/>
        <v>-180.83333333333337</v>
      </c>
      <c r="L42" s="44">
        <f t="shared" si="7"/>
        <v>-34.333333333333371</v>
      </c>
      <c r="M42" s="44">
        <f t="shared" si="7"/>
        <v>-425.33333333333348</v>
      </c>
      <c r="N42" s="44">
        <f t="shared" si="7"/>
        <v>-34.333333333333371</v>
      </c>
      <c r="O42" s="44">
        <f t="shared" si="7"/>
        <v>-9.3333333333333712</v>
      </c>
      <c r="P42" s="44">
        <f t="shared" si="7"/>
        <v>-5094</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6" priority="1" stopIfTrue="1" operator="greaterThanOrEqual">
      <formula>0</formula>
    </cfRule>
  </conditionalFormatting>
  <dataValidations count="1">
    <dataValidation allowBlank="1" showInputMessage="1" showErrorMessage="1" prompt="Input / change." sqref="D8 D12:O13 D17:O35"/>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5 Record Book - FY 19</v>
      </c>
      <c r="D1" s="4"/>
      <c r="E1" s="4"/>
      <c r="F1" s="4"/>
      <c r="G1" s="4"/>
      <c r="H1" s="132" t="s">
        <v>62</v>
      </c>
      <c r="I1" s="133"/>
      <c r="J1" s="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s="5" customFormat="1"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SUM(D12:D13)</f>
        <v>1305</v>
      </c>
      <c r="E14" s="20">
        <f t="shared" ref="E14:O14" si="0">SUM(E12:E13)</f>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SUM(P12:P13)</f>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D11</f>
        <v>43282</v>
      </c>
      <c r="E16" s="17">
        <f t="shared" ref="E16:O16" si="1">E11</f>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P11</f>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v>50</v>
      </c>
      <c r="G23" s="76"/>
      <c r="H23" s="76">
        <v>50</v>
      </c>
      <c r="I23" s="76"/>
      <c r="J23" s="76">
        <v>50</v>
      </c>
      <c r="K23" s="76"/>
      <c r="L23" s="76">
        <v>50</v>
      </c>
      <c r="M23" s="76"/>
      <c r="N23" s="76">
        <v>50</v>
      </c>
      <c r="O23" s="76"/>
      <c r="P23" s="36">
        <f t="shared" si="2"/>
        <v>300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800/12</f>
        <v>66.666666666666671</v>
      </c>
      <c r="E29" s="76">
        <f t="shared" ref="E29:O29" si="3">800/12</f>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1403.6666666666667</v>
      </c>
      <c r="G36" s="20">
        <f t="shared" si="4"/>
        <v>2185.6666666666665</v>
      </c>
      <c r="H36" s="20">
        <f t="shared" si="4"/>
        <v>1403.6666666666667</v>
      </c>
      <c r="I36" s="20">
        <f t="shared" si="4"/>
        <v>1353.6666666666667</v>
      </c>
      <c r="J36" s="20">
        <f t="shared" si="4"/>
        <v>2235.6666666666665</v>
      </c>
      <c r="K36" s="20">
        <f t="shared" si="4"/>
        <v>1696.6666666666667</v>
      </c>
      <c r="L36" s="20">
        <f t="shared" si="4"/>
        <v>1403.6666666666667</v>
      </c>
      <c r="M36" s="20">
        <f t="shared" si="4"/>
        <v>2185.6666666666665</v>
      </c>
      <c r="N36" s="20">
        <f t="shared" si="4"/>
        <v>1403.6666666666667</v>
      </c>
      <c r="O36" s="20">
        <f t="shared" si="4"/>
        <v>1353.6666666666667</v>
      </c>
      <c r="P36" s="20">
        <f t="shared" si="4"/>
        <v>26208</v>
      </c>
    </row>
    <row r="37" spans="2:16" ht="15.9" customHeight="1" x14ac:dyDescent="0.25"/>
    <row r="38" spans="2:16" ht="15.9" customHeight="1" x14ac:dyDescent="0.25">
      <c r="C38" s="1" t="s">
        <v>29</v>
      </c>
      <c r="D38" s="23">
        <f t="shared" ref="D38:P38" si="5">D14-D36</f>
        <v>-6923.6666666666661</v>
      </c>
      <c r="E38" s="23">
        <f t="shared" si="5"/>
        <v>-48.666666666666742</v>
      </c>
      <c r="F38" s="23">
        <f t="shared" si="5"/>
        <v>-98.666666666666742</v>
      </c>
      <c r="G38" s="23">
        <f t="shared" si="5"/>
        <v>-880.66666666666652</v>
      </c>
      <c r="H38" s="23">
        <f t="shared" si="5"/>
        <v>-98.666666666666742</v>
      </c>
      <c r="I38" s="23">
        <f t="shared" si="5"/>
        <v>-48.666666666666742</v>
      </c>
      <c r="J38" s="23">
        <f t="shared" si="5"/>
        <v>-930.66666666666652</v>
      </c>
      <c r="K38" s="23">
        <f t="shared" si="5"/>
        <v>-391.66666666666674</v>
      </c>
      <c r="L38" s="23">
        <f t="shared" si="5"/>
        <v>-98.666666666666742</v>
      </c>
      <c r="M38" s="23">
        <f t="shared" si="5"/>
        <v>-880.66666666666652</v>
      </c>
      <c r="N38" s="23">
        <f t="shared" si="5"/>
        <v>-98.666666666666742</v>
      </c>
      <c r="O38" s="23">
        <f t="shared" si="5"/>
        <v>-48.666666666666742</v>
      </c>
      <c r="P38" s="23">
        <f t="shared" si="5"/>
        <v>-10548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-49.333333333333371</v>
      </c>
      <c r="G41" s="44">
        <f t="shared" si="6"/>
        <v>-440.33333333333326</v>
      </c>
      <c r="H41" s="44">
        <f t="shared" si="6"/>
        <v>-49.333333333333371</v>
      </c>
      <c r="I41" s="44">
        <f t="shared" si="6"/>
        <v>-24.333333333333371</v>
      </c>
      <c r="J41" s="44">
        <f t="shared" si="6"/>
        <v>-465.33333333333326</v>
      </c>
      <c r="K41" s="44">
        <f t="shared" si="6"/>
        <v>-195.83333333333337</v>
      </c>
      <c r="L41" s="44">
        <f t="shared" si="6"/>
        <v>-49.333333333333371</v>
      </c>
      <c r="M41" s="44">
        <f t="shared" si="6"/>
        <v>-440.33333333333326</v>
      </c>
      <c r="N41" s="44">
        <f t="shared" si="6"/>
        <v>-49.333333333333371</v>
      </c>
      <c r="O41" s="44">
        <f t="shared" si="6"/>
        <v>-24.333333333333371</v>
      </c>
      <c r="P41" s="44">
        <f t="shared" si="6"/>
        <v>-5274</v>
      </c>
    </row>
    <row r="42" spans="2:16" ht="15.9" customHeight="1" x14ac:dyDescent="0.25">
      <c r="C42" s="39" t="s">
        <v>32</v>
      </c>
      <c r="D42" s="44">
        <f t="shared" ref="D42:P42" si="7">D$38*$D$9</f>
        <v>-3461.833333333333</v>
      </c>
      <c r="E42" s="44">
        <f t="shared" si="7"/>
        <v>-24.333333333333371</v>
      </c>
      <c r="F42" s="44">
        <f t="shared" si="7"/>
        <v>-49.333333333333371</v>
      </c>
      <c r="G42" s="44">
        <f t="shared" si="7"/>
        <v>-440.33333333333326</v>
      </c>
      <c r="H42" s="44">
        <f t="shared" si="7"/>
        <v>-49.333333333333371</v>
      </c>
      <c r="I42" s="44">
        <f t="shared" si="7"/>
        <v>-24.333333333333371</v>
      </c>
      <c r="J42" s="44">
        <f t="shared" si="7"/>
        <v>-465.33333333333326</v>
      </c>
      <c r="K42" s="44">
        <f t="shared" si="7"/>
        <v>-195.83333333333337</v>
      </c>
      <c r="L42" s="44">
        <f t="shared" si="7"/>
        <v>-49.333333333333371</v>
      </c>
      <c r="M42" s="44">
        <f t="shared" si="7"/>
        <v>-440.33333333333326</v>
      </c>
      <c r="N42" s="44">
        <f t="shared" si="7"/>
        <v>-49.333333333333371</v>
      </c>
      <c r="O42" s="44">
        <f t="shared" si="7"/>
        <v>-24.333333333333371</v>
      </c>
      <c r="P42" s="44">
        <f t="shared" si="7"/>
        <v>-5274</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5"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6 Record Book - FY 19</v>
      </c>
      <c r="D1" s="4"/>
      <c r="E1" s="4"/>
      <c r="F1" s="4"/>
      <c r="G1" s="4"/>
      <c r="H1" s="132" t="s">
        <v>62</v>
      </c>
      <c r="I1" s="13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 t="shared" ref="D14:P14" si="0">SUM(D12:D13)</f>
        <v>1305</v>
      </c>
      <c r="E14" s="20">
        <f t="shared" si="0"/>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 t="shared" si="0"/>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 t="shared" ref="D16:P16" si="1">D11</f>
        <v>43282</v>
      </c>
      <c r="E16" s="17">
        <f t="shared" si="1"/>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 t="shared" si="1"/>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c r="G23" s="76"/>
      <c r="H23" s="76"/>
      <c r="I23" s="76"/>
      <c r="J23" s="76"/>
      <c r="K23" s="76"/>
      <c r="L23" s="76"/>
      <c r="M23" s="76"/>
      <c r="N23" s="76"/>
      <c r="O23" s="76"/>
      <c r="P23" s="36">
        <f t="shared" si="2"/>
        <v>50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 t="shared" ref="D29:O29" si="3">800/12</f>
        <v>66.666666666666671</v>
      </c>
      <c r="E29" s="76">
        <f t="shared" si="3"/>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1353.6666666666667</v>
      </c>
      <c r="G36" s="20">
        <f t="shared" si="4"/>
        <v>2185.6666666666665</v>
      </c>
      <c r="H36" s="20">
        <f t="shared" si="4"/>
        <v>1353.6666666666667</v>
      </c>
      <c r="I36" s="20">
        <f t="shared" si="4"/>
        <v>1353.6666666666667</v>
      </c>
      <c r="J36" s="20">
        <f t="shared" si="4"/>
        <v>2185.6666666666665</v>
      </c>
      <c r="K36" s="20">
        <f t="shared" si="4"/>
        <v>1696.6666666666667</v>
      </c>
      <c r="L36" s="20">
        <f t="shared" si="4"/>
        <v>1353.6666666666667</v>
      </c>
      <c r="M36" s="20">
        <f t="shared" si="4"/>
        <v>2185.6666666666665</v>
      </c>
      <c r="N36" s="20">
        <f t="shared" si="4"/>
        <v>1353.6666666666667</v>
      </c>
      <c r="O36" s="20">
        <f t="shared" si="4"/>
        <v>1353.6666666666667</v>
      </c>
      <c r="P36" s="20">
        <f t="shared" si="4"/>
        <v>25958</v>
      </c>
    </row>
    <row r="37" spans="2:16" ht="15.9" customHeight="1" x14ac:dyDescent="0.25"/>
    <row r="38" spans="2:16" ht="15.9" customHeight="1" x14ac:dyDescent="0.25">
      <c r="C38" s="1" t="s">
        <v>29</v>
      </c>
      <c r="D38" s="23">
        <f t="shared" ref="D38:P38" si="5">D14-D36</f>
        <v>-6923.6666666666661</v>
      </c>
      <c r="E38" s="23">
        <f t="shared" si="5"/>
        <v>-48.666666666666742</v>
      </c>
      <c r="F38" s="23">
        <f t="shared" si="5"/>
        <v>-48.666666666666742</v>
      </c>
      <c r="G38" s="23">
        <f t="shared" si="5"/>
        <v>-880.66666666666652</v>
      </c>
      <c r="H38" s="23">
        <f t="shared" si="5"/>
        <v>-48.666666666666742</v>
      </c>
      <c r="I38" s="23">
        <f t="shared" si="5"/>
        <v>-48.666666666666742</v>
      </c>
      <c r="J38" s="23">
        <f t="shared" si="5"/>
        <v>-880.66666666666652</v>
      </c>
      <c r="K38" s="23">
        <f t="shared" si="5"/>
        <v>-391.66666666666674</v>
      </c>
      <c r="L38" s="23">
        <f t="shared" si="5"/>
        <v>-48.666666666666742</v>
      </c>
      <c r="M38" s="23">
        <f t="shared" si="5"/>
        <v>-880.66666666666652</v>
      </c>
      <c r="N38" s="23">
        <f t="shared" si="5"/>
        <v>-48.666666666666742</v>
      </c>
      <c r="O38" s="23">
        <f t="shared" si="5"/>
        <v>-48.666666666666742</v>
      </c>
      <c r="P38" s="23">
        <f t="shared" si="5"/>
        <v>-10298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-24.333333333333371</v>
      </c>
      <c r="G41" s="44">
        <f t="shared" si="6"/>
        <v>-440.33333333333326</v>
      </c>
      <c r="H41" s="44">
        <f t="shared" si="6"/>
        <v>-24.333333333333371</v>
      </c>
      <c r="I41" s="44">
        <f t="shared" si="6"/>
        <v>-24.333333333333371</v>
      </c>
      <c r="J41" s="44">
        <f t="shared" si="6"/>
        <v>-440.33333333333326</v>
      </c>
      <c r="K41" s="44">
        <f t="shared" si="6"/>
        <v>-195.83333333333337</v>
      </c>
      <c r="L41" s="44">
        <f t="shared" si="6"/>
        <v>-24.333333333333371</v>
      </c>
      <c r="M41" s="44">
        <f t="shared" si="6"/>
        <v>-440.33333333333326</v>
      </c>
      <c r="N41" s="44">
        <f t="shared" si="6"/>
        <v>-24.333333333333371</v>
      </c>
      <c r="O41" s="44">
        <f t="shared" si="6"/>
        <v>-24.333333333333371</v>
      </c>
      <c r="P41" s="44">
        <f t="shared" si="6"/>
        <v>-5149</v>
      </c>
    </row>
    <row r="42" spans="2:16" ht="15.9" customHeight="1" x14ac:dyDescent="0.25">
      <c r="C42" s="39" t="s">
        <v>32</v>
      </c>
      <c r="D42" s="44">
        <f t="shared" ref="D42:P42" si="7">D$38*$D$9</f>
        <v>-3461.833333333333</v>
      </c>
      <c r="E42" s="44">
        <f t="shared" si="7"/>
        <v>-24.333333333333371</v>
      </c>
      <c r="F42" s="44">
        <f t="shared" si="7"/>
        <v>-24.333333333333371</v>
      </c>
      <c r="G42" s="44">
        <f t="shared" si="7"/>
        <v>-440.33333333333326</v>
      </c>
      <c r="H42" s="44">
        <f t="shared" si="7"/>
        <v>-24.333333333333371</v>
      </c>
      <c r="I42" s="44">
        <f t="shared" si="7"/>
        <v>-24.333333333333371</v>
      </c>
      <c r="J42" s="44">
        <f t="shared" si="7"/>
        <v>-440.33333333333326</v>
      </c>
      <c r="K42" s="44">
        <f t="shared" si="7"/>
        <v>-195.83333333333337</v>
      </c>
      <c r="L42" s="44">
        <f t="shared" si="7"/>
        <v>-24.333333333333371</v>
      </c>
      <c r="M42" s="44">
        <f t="shared" si="7"/>
        <v>-440.33333333333326</v>
      </c>
      <c r="N42" s="44">
        <f t="shared" si="7"/>
        <v>-24.333333333333371</v>
      </c>
      <c r="O42" s="44">
        <f t="shared" si="7"/>
        <v>-24.333333333333371</v>
      </c>
      <c r="P42" s="44">
        <f t="shared" si="7"/>
        <v>-5149</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4"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Y99"/>
  <sheetViews>
    <sheetView showGridLines="0" workbookViewId="0"/>
  </sheetViews>
  <sheetFormatPr defaultColWidth="0" defaultRowHeight="15.9" customHeight="1" zeroHeight="1" x14ac:dyDescent="0.25"/>
  <cols>
    <col min="1" max="2" width="2.6640625" style="16" customWidth="1"/>
    <col min="3" max="3" width="32.33203125" style="16" customWidth="1"/>
    <col min="4" max="16" width="12.6640625" style="16" customWidth="1"/>
    <col min="17" max="18" width="2.6640625" style="16" customWidth="1"/>
    <col min="19" max="19" width="17.88671875" style="16" hidden="1" customWidth="1"/>
    <col min="20" max="20" width="14.33203125" style="16" hidden="1" customWidth="1"/>
    <col min="21" max="21" width="13.88671875" style="16" hidden="1" customWidth="1"/>
    <col min="22" max="22" width="17.33203125" style="16" hidden="1" customWidth="1"/>
    <col min="23" max="23" width="18.33203125" style="16" hidden="1" customWidth="1"/>
    <col min="24" max="24" width="17.6640625" style="16" hidden="1" customWidth="1"/>
    <col min="25" max="25" width="20.33203125" style="16" hidden="1" customWidth="1"/>
    <col min="26" max="16384" width="0" style="16" hidden="1"/>
  </cols>
  <sheetData>
    <row r="1" spans="2:16" s="2" customFormat="1" ht="38.1" customHeight="1" x14ac:dyDescent="0.4">
      <c r="C1" s="9" t="str">
        <f ca="1">IF(Summary!D7&lt;&gt;"Calendar Year","Investment "&amp; MID(CELL("filename",A1),FIND("]",CELL("filename",A1))+1,256)&amp;" Record Book - FY "&amp;TEXT(RIGHT(TEXT(D11,"mmm yyyy"),2)+1,"00"),"Investment "&amp; MID(CELL("filename",A1),FIND("]",CELL("filename",A1))+1,256)&amp;" Record Book - Year "&amp;TEXT(RIGHT(TEXT(D11,"mmm yyyy"),2),"00"))</f>
        <v>Investment Property 7 Record Book - FY 19</v>
      </c>
      <c r="D1" s="4"/>
      <c r="E1" s="4"/>
      <c r="F1" s="4"/>
      <c r="G1" s="4"/>
      <c r="H1" s="132" t="s">
        <v>62</v>
      </c>
      <c r="I1" s="133"/>
      <c r="K1" s="10"/>
      <c r="L1" s="137" t="s">
        <v>50</v>
      </c>
      <c r="M1" s="138"/>
      <c r="N1" s="138"/>
      <c r="O1" s="138"/>
      <c r="P1" s="138"/>
    </row>
    <row r="2" spans="2:16" s="11" customFormat="1" ht="15.9" customHeight="1" x14ac:dyDescent="0.25">
      <c r="C2" s="10"/>
      <c r="D2" s="12"/>
      <c r="E2" s="12"/>
      <c r="F2" s="12"/>
      <c r="G2" s="12"/>
      <c r="H2" s="12"/>
      <c r="I2" s="12"/>
      <c r="J2" s="12"/>
      <c r="K2" s="12"/>
      <c r="L2" s="12"/>
      <c r="M2" s="12"/>
      <c r="N2" s="12"/>
      <c r="O2" s="12"/>
      <c r="P2" s="12"/>
    </row>
    <row r="3" spans="2:16" s="11" customFormat="1" ht="15.9" customHeight="1" x14ac:dyDescent="0.25">
      <c r="C3" s="115" t="s">
        <v>40</v>
      </c>
      <c r="D3" s="12"/>
      <c r="E3" s="12"/>
      <c r="F3" s="12"/>
      <c r="G3" s="12"/>
      <c r="H3" s="12"/>
      <c r="P3" s="46" t="str">
        <f ca="1">"© 2008-"&amp;YEAR(TODAY())&amp;" Patrick Shi"</f>
        <v>© 2008-2018 Patrick Shi</v>
      </c>
    </row>
    <row r="4" spans="2:16" s="24" customFormat="1" ht="15.9" customHeight="1" x14ac:dyDescent="0.25">
      <c r="C4" s="25"/>
      <c r="D4" s="26"/>
      <c r="E4" s="26"/>
      <c r="F4" s="26"/>
      <c r="G4" s="26"/>
      <c r="H4" s="26"/>
      <c r="I4" s="26"/>
      <c r="J4" s="26"/>
      <c r="K4" s="26"/>
      <c r="L4" s="26"/>
      <c r="M4" s="26"/>
      <c r="N4" s="26"/>
      <c r="O4" s="26"/>
      <c r="P4" s="26"/>
    </row>
    <row r="5" spans="2:16" s="24" customFormat="1" ht="15.9" customHeight="1" x14ac:dyDescent="0.25">
      <c r="C5" s="27" t="s">
        <v>30</v>
      </c>
      <c r="D5" s="134" t="s">
        <v>52</v>
      </c>
      <c r="E5" s="135"/>
      <c r="F5" s="135"/>
      <c r="G5" s="135"/>
      <c r="H5" s="135"/>
      <c r="I5" s="135"/>
      <c r="J5" s="135"/>
      <c r="K5" s="136"/>
      <c r="L5" s="26"/>
      <c r="M5" s="26"/>
      <c r="N5" s="26"/>
      <c r="O5" s="26"/>
      <c r="P5" s="26"/>
    </row>
    <row r="6" spans="2:16" s="24" customFormat="1" ht="15.9" customHeight="1" x14ac:dyDescent="0.25">
      <c r="C6" s="27"/>
      <c r="D6" s="29"/>
      <c r="E6" s="28"/>
      <c r="F6" s="28"/>
      <c r="G6" s="28"/>
      <c r="H6" s="28"/>
      <c r="I6" s="28"/>
      <c r="J6" s="28"/>
      <c r="K6" s="28"/>
      <c r="L6" s="26"/>
      <c r="M6" s="26"/>
      <c r="N6" s="26"/>
      <c r="O6" s="26"/>
      <c r="P6" s="26"/>
    </row>
    <row r="7" spans="2:16" s="24" customFormat="1" ht="15.9" customHeight="1" x14ac:dyDescent="0.25">
      <c r="C7" s="27" t="s">
        <v>34</v>
      </c>
      <c r="D7" s="26" t="s">
        <v>35</v>
      </c>
      <c r="E7" s="26"/>
      <c r="F7" s="26" t="s">
        <v>33</v>
      </c>
      <c r="G7" s="26"/>
      <c r="H7" s="26"/>
      <c r="I7" s="26"/>
      <c r="J7" s="26"/>
      <c r="K7" s="26"/>
      <c r="L7" s="26"/>
      <c r="M7" s="26"/>
      <c r="N7" s="26"/>
      <c r="O7" s="26"/>
      <c r="P7" s="26"/>
    </row>
    <row r="8" spans="2:16" s="24" customFormat="1" ht="15.9" customHeight="1" x14ac:dyDescent="0.25">
      <c r="C8" s="27" t="s">
        <v>31</v>
      </c>
      <c r="D8" s="78">
        <v>0.5</v>
      </c>
      <c r="E8" s="134" t="s">
        <v>51</v>
      </c>
      <c r="F8" s="135"/>
      <c r="G8" s="136"/>
      <c r="H8" s="26"/>
      <c r="I8" s="26"/>
      <c r="J8" s="26"/>
      <c r="K8" s="26"/>
      <c r="L8" s="26"/>
      <c r="M8" s="26"/>
      <c r="N8" s="26"/>
      <c r="O8" s="26"/>
      <c r="P8" s="26"/>
    </row>
    <row r="9" spans="2:16" s="24" customFormat="1" ht="15.9" customHeight="1" x14ac:dyDescent="0.25">
      <c r="C9" s="27" t="s">
        <v>32</v>
      </c>
      <c r="D9" s="30">
        <f>1-D8</f>
        <v>0.5</v>
      </c>
      <c r="E9" s="134" t="s">
        <v>53</v>
      </c>
      <c r="F9" s="135"/>
      <c r="G9" s="136"/>
      <c r="H9" s="26"/>
      <c r="I9" s="26"/>
      <c r="J9" s="26"/>
      <c r="K9" s="26"/>
      <c r="L9" s="26"/>
      <c r="M9" s="26"/>
      <c r="N9" s="26"/>
      <c r="O9" s="26"/>
      <c r="P9" s="26"/>
    </row>
    <row r="10" spans="2:16" s="24" customFormat="1" ht="15.9" customHeight="1" x14ac:dyDescent="0.25">
      <c r="C10" s="25"/>
      <c r="D10" s="26"/>
      <c r="E10" s="26"/>
      <c r="F10" s="26"/>
      <c r="G10" s="26"/>
      <c r="H10" s="26"/>
      <c r="I10" s="26"/>
      <c r="J10" s="26"/>
      <c r="K10" s="26"/>
      <c r="L10" s="26"/>
      <c r="M10" s="26"/>
      <c r="N10" s="26"/>
      <c r="O10" s="26"/>
      <c r="P10" s="26"/>
    </row>
    <row r="11" spans="2:16" ht="15.9" customHeight="1" x14ac:dyDescent="0.25">
      <c r="B11" s="6"/>
      <c r="C11" s="6" t="s">
        <v>7</v>
      </c>
      <c r="D11" s="14">
        <f>'Property 1'!D11</f>
        <v>43282</v>
      </c>
      <c r="E11" s="14">
        <f>'Property 1'!E11</f>
        <v>43313</v>
      </c>
      <c r="F11" s="14">
        <f>'Property 1'!F11</f>
        <v>43344</v>
      </c>
      <c r="G11" s="14">
        <f>'Property 1'!G11</f>
        <v>43374</v>
      </c>
      <c r="H11" s="14">
        <f>'Property 1'!H11</f>
        <v>43405</v>
      </c>
      <c r="I11" s="14">
        <f>'Property 1'!I11</f>
        <v>43435</v>
      </c>
      <c r="J11" s="14">
        <f>'Property 1'!J11</f>
        <v>43466</v>
      </c>
      <c r="K11" s="14">
        <f>'Property 1'!K11</f>
        <v>43497</v>
      </c>
      <c r="L11" s="14">
        <f>'Property 1'!L11</f>
        <v>43525</v>
      </c>
      <c r="M11" s="14">
        <f>'Property 1'!M11</f>
        <v>43556</v>
      </c>
      <c r="N11" s="14">
        <f>'Property 1'!N11</f>
        <v>43586</v>
      </c>
      <c r="O11" s="14">
        <f>'Property 1'!O11</f>
        <v>43617</v>
      </c>
      <c r="P11" s="15" t="s">
        <v>0</v>
      </c>
    </row>
    <row r="12" spans="2:16" ht="15.9" customHeight="1" x14ac:dyDescent="0.25">
      <c r="B12" s="6"/>
      <c r="C12" s="35" t="s">
        <v>8</v>
      </c>
      <c r="D12" s="75">
        <v>1300</v>
      </c>
      <c r="E12" s="75">
        <v>1300</v>
      </c>
      <c r="F12" s="75">
        <v>1300</v>
      </c>
      <c r="G12" s="75">
        <v>1300</v>
      </c>
      <c r="H12" s="75">
        <v>1300</v>
      </c>
      <c r="I12" s="75">
        <v>1300</v>
      </c>
      <c r="J12" s="75">
        <v>1300</v>
      </c>
      <c r="K12" s="75">
        <v>1300</v>
      </c>
      <c r="L12" s="75">
        <v>1300</v>
      </c>
      <c r="M12" s="75">
        <v>1300</v>
      </c>
      <c r="N12" s="75">
        <v>1300</v>
      </c>
      <c r="O12" s="75">
        <v>1300</v>
      </c>
      <c r="P12" s="36">
        <f>SUM(D12:O12)</f>
        <v>15600</v>
      </c>
    </row>
    <row r="13" spans="2:16" ht="15.9" customHeight="1" x14ac:dyDescent="0.25">
      <c r="B13" s="6"/>
      <c r="C13" s="35" t="s">
        <v>9</v>
      </c>
      <c r="D13" s="75">
        <v>5</v>
      </c>
      <c r="E13" s="75">
        <v>5</v>
      </c>
      <c r="F13" s="75">
        <v>5</v>
      </c>
      <c r="G13" s="75">
        <v>5</v>
      </c>
      <c r="H13" s="75">
        <v>5</v>
      </c>
      <c r="I13" s="75">
        <v>5</v>
      </c>
      <c r="J13" s="75">
        <v>5</v>
      </c>
      <c r="K13" s="75">
        <v>5</v>
      </c>
      <c r="L13" s="75">
        <v>5</v>
      </c>
      <c r="M13" s="75">
        <v>5</v>
      </c>
      <c r="N13" s="75">
        <v>5</v>
      </c>
      <c r="O13" s="75">
        <v>5</v>
      </c>
      <c r="P13" s="36">
        <f>SUM(D13:O13)</f>
        <v>60</v>
      </c>
    </row>
    <row r="14" spans="2:16" s="24" customFormat="1" ht="15.9" customHeight="1" x14ac:dyDescent="0.25">
      <c r="B14" s="33"/>
      <c r="C14" s="34" t="s">
        <v>10</v>
      </c>
      <c r="D14" s="20">
        <f t="shared" ref="D14:P14" si="0">SUM(D12:D13)</f>
        <v>1305</v>
      </c>
      <c r="E14" s="20">
        <f t="shared" si="0"/>
        <v>1305</v>
      </c>
      <c r="F14" s="20">
        <f t="shared" si="0"/>
        <v>1305</v>
      </c>
      <c r="G14" s="20">
        <f t="shared" si="0"/>
        <v>1305</v>
      </c>
      <c r="H14" s="20">
        <f t="shared" si="0"/>
        <v>1305</v>
      </c>
      <c r="I14" s="20">
        <f t="shared" si="0"/>
        <v>1305</v>
      </c>
      <c r="J14" s="20">
        <f t="shared" si="0"/>
        <v>1305</v>
      </c>
      <c r="K14" s="20">
        <f t="shared" si="0"/>
        <v>1305</v>
      </c>
      <c r="L14" s="20">
        <f t="shared" si="0"/>
        <v>1305</v>
      </c>
      <c r="M14" s="20">
        <f t="shared" si="0"/>
        <v>1305</v>
      </c>
      <c r="N14" s="20">
        <f t="shared" si="0"/>
        <v>1305</v>
      </c>
      <c r="O14" s="20">
        <f t="shared" si="0"/>
        <v>1305</v>
      </c>
      <c r="P14" s="20">
        <f t="shared" si="0"/>
        <v>15660</v>
      </c>
    </row>
    <row r="15" spans="2:16" ht="15.9" customHeight="1" x14ac:dyDescent="0.25">
      <c r="B15" s="6"/>
      <c r="C15" s="37"/>
      <c r="D15" s="7"/>
      <c r="E15" s="7"/>
      <c r="F15" s="7"/>
      <c r="G15" s="7"/>
      <c r="H15" s="7"/>
      <c r="I15" s="7"/>
      <c r="J15" s="7"/>
      <c r="K15" s="7"/>
      <c r="L15" s="7"/>
      <c r="M15" s="7"/>
      <c r="N15" s="7"/>
      <c r="O15" s="7"/>
      <c r="P15" s="38"/>
    </row>
    <row r="16" spans="2:16" ht="15.9" customHeight="1" x14ac:dyDescent="0.25">
      <c r="B16" s="6"/>
      <c r="C16" s="6" t="s">
        <v>11</v>
      </c>
      <c r="D16" s="17">
        <f t="shared" ref="D16:P16" si="1">D11</f>
        <v>43282</v>
      </c>
      <c r="E16" s="17">
        <f t="shared" si="1"/>
        <v>43313</v>
      </c>
      <c r="F16" s="17">
        <f t="shared" si="1"/>
        <v>43344</v>
      </c>
      <c r="G16" s="17">
        <f t="shared" si="1"/>
        <v>43374</v>
      </c>
      <c r="H16" s="17">
        <f t="shared" si="1"/>
        <v>43405</v>
      </c>
      <c r="I16" s="17">
        <f t="shared" si="1"/>
        <v>43435</v>
      </c>
      <c r="J16" s="17">
        <f t="shared" si="1"/>
        <v>43466</v>
      </c>
      <c r="K16" s="17">
        <f t="shared" si="1"/>
        <v>43497</v>
      </c>
      <c r="L16" s="17">
        <f t="shared" si="1"/>
        <v>43525</v>
      </c>
      <c r="M16" s="17">
        <f t="shared" si="1"/>
        <v>43556</v>
      </c>
      <c r="N16" s="17">
        <f t="shared" si="1"/>
        <v>43586</v>
      </c>
      <c r="O16" s="17">
        <f t="shared" si="1"/>
        <v>43617</v>
      </c>
      <c r="P16" s="17" t="str">
        <f t="shared" si="1"/>
        <v>Total</v>
      </c>
    </row>
    <row r="17" spans="2:16" ht="15.9" customHeight="1" x14ac:dyDescent="0.25">
      <c r="B17" s="6"/>
      <c r="C17" s="19" t="s">
        <v>12</v>
      </c>
      <c r="D17" s="76">
        <v>48</v>
      </c>
      <c r="E17" s="76"/>
      <c r="F17" s="76"/>
      <c r="G17" s="76"/>
      <c r="H17" s="76"/>
      <c r="I17" s="76"/>
      <c r="J17" s="76"/>
      <c r="K17" s="76">
        <v>48</v>
      </c>
      <c r="L17" s="76"/>
      <c r="M17" s="76"/>
      <c r="N17" s="76"/>
      <c r="O17" s="76"/>
      <c r="P17" s="36">
        <f t="shared" ref="P17:P35" si="2">SUM(D17:O17)</f>
        <v>96</v>
      </c>
    </row>
    <row r="18" spans="2:16" ht="15.9" customHeight="1" x14ac:dyDescent="0.25">
      <c r="B18" s="6"/>
      <c r="C18" s="19" t="s">
        <v>13</v>
      </c>
      <c r="D18" s="76">
        <v>500</v>
      </c>
      <c r="E18" s="76"/>
      <c r="F18" s="76"/>
      <c r="G18" s="76">
        <v>500</v>
      </c>
      <c r="H18" s="76"/>
      <c r="I18" s="76"/>
      <c r="J18" s="76">
        <v>500</v>
      </c>
      <c r="K18" s="76"/>
      <c r="L18" s="76"/>
      <c r="M18" s="76">
        <v>500</v>
      </c>
      <c r="N18" s="76"/>
      <c r="O18" s="76"/>
      <c r="P18" s="36">
        <f t="shared" si="2"/>
        <v>2000</v>
      </c>
    </row>
    <row r="19" spans="2:16" ht="15.9" customHeight="1" x14ac:dyDescent="0.25">
      <c r="B19" s="6"/>
      <c r="C19" s="19" t="s">
        <v>14</v>
      </c>
      <c r="D19" s="76">
        <v>20</v>
      </c>
      <c r="E19" s="76">
        <v>20</v>
      </c>
      <c r="F19" s="76">
        <v>20</v>
      </c>
      <c r="G19" s="76">
        <v>20</v>
      </c>
      <c r="H19" s="76">
        <v>20</v>
      </c>
      <c r="I19" s="76">
        <v>20</v>
      </c>
      <c r="J19" s="76">
        <v>20</v>
      </c>
      <c r="K19" s="76">
        <v>20</v>
      </c>
      <c r="L19" s="76">
        <v>20</v>
      </c>
      <c r="M19" s="76">
        <v>20</v>
      </c>
      <c r="N19" s="76">
        <v>20</v>
      </c>
      <c r="O19" s="76">
        <v>20</v>
      </c>
      <c r="P19" s="36">
        <f t="shared" si="2"/>
        <v>240</v>
      </c>
    </row>
    <row r="20" spans="2:16" ht="15.9" customHeight="1" x14ac:dyDescent="0.25">
      <c r="B20" s="6"/>
      <c r="C20" s="19" t="s">
        <v>1</v>
      </c>
      <c r="D20" s="76">
        <f>200</f>
        <v>200</v>
      </c>
      <c r="E20" s="76"/>
      <c r="F20" s="76"/>
      <c r="G20" s="76"/>
      <c r="H20" s="76"/>
      <c r="I20" s="76"/>
      <c r="J20" s="76"/>
      <c r="K20" s="76">
        <v>200</v>
      </c>
      <c r="L20" s="76"/>
      <c r="M20" s="76"/>
      <c r="N20" s="76"/>
      <c r="O20" s="76"/>
      <c r="P20" s="36">
        <f t="shared" si="2"/>
        <v>400</v>
      </c>
    </row>
    <row r="21" spans="2:16" ht="15.9" customHeight="1" x14ac:dyDescent="0.25">
      <c r="B21" s="6"/>
      <c r="C21" s="19" t="s">
        <v>15</v>
      </c>
      <c r="D21" s="76">
        <v>220</v>
      </c>
      <c r="E21" s="76"/>
      <c r="F21" s="76"/>
      <c r="G21" s="76">
        <v>220</v>
      </c>
      <c r="H21" s="76"/>
      <c r="I21" s="76"/>
      <c r="J21" s="76">
        <v>220</v>
      </c>
      <c r="K21" s="76"/>
      <c r="L21" s="76"/>
      <c r="M21" s="76">
        <v>220</v>
      </c>
      <c r="N21" s="76"/>
      <c r="O21" s="76"/>
      <c r="P21" s="36">
        <f t="shared" si="2"/>
        <v>880</v>
      </c>
    </row>
    <row r="22" spans="2:16" ht="15.9" customHeight="1" x14ac:dyDescent="0.25">
      <c r="B22" s="6"/>
      <c r="C22" s="19" t="s">
        <v>16</v>
      </c>
      <c r="D22" s="76">
        <v>800</v>
      </c>
      <c r="E22" s="76"/>
      <c r="F22" s="76"/>
      <c r="G22" s="76"/>
      <c r="H22" s="76"/>
      <c r="I22" s="76"/>
      <c r="J22" s="76"/>
      <c r="K22" s="76"/>
      <c r="L22" s="76"/>
      <c r="M22" s="76"/>
      <c r="N22" s="76"/>
      <c r="O22" s="76"/>
      <c r="P22" s="36">
        <f t="shared" si="2"/>
        <v>800</v>
      </c>
    </row>
    <row r="23" spans="2:16" ht="15.9" customHeight="1" x14ac:dyDescent="0.25">
      <c r="B23" s="6"/>
      <c r="C23" s="19" t="s">
        <v>17</v>
      </c>
      <c r="D23" s="76">
        <v>50</v>
      </c>
      <c r="E23" s="76"/>
      <c r="F23" s="76"/>
      <c r="G23" s="76"/>
      <c r="H23" s="76"/>
      <c r="I23" s="76"/>
      <c r="J23" s="76"/>
      <c r="K23" s="76"/>
      <c r="L23" s="76"/>
      <c r="M23" s="76"/>
      <c r="N23" s="76"/>
      <c r="O23" s="76"/>
      <c r="P23" s="36">
        <f t="shared" si="2"/>
        <v>50</v>
      </c>
    </row>
    <row r="24" spans="2:16" ht="15.9" customHeight="1" x14ac:dyDescent="0.25">
      <c r="B24" s="6"/>
      <c r="C24" s="19" t="s">
        <v>2</v>
      </c>
      <c r="D24" s="76">
        <v>450</v>
      </c>
      <c r="E24" s="76"/>
      <c r="F24" s="76"/>
      <c r="G24" s="76"/>
      <c r="H24" s="76"/>
      <c r="I24" s="76"/>
      <c r="J24" s="76"/>
      <c r="K24" s="76"/>
      <c r="L24" s="76"/>
      <c r="M24" s="76"/>
      <c r="N24" s="76"/>
      <c r="O24" s="76"/>
      <c r="P24" s="36">
        <f t="shared" si="2"/>
        <v>450</v>
      </c>
    </row>
    <row r="25" spans="2:16" ht="15.9" customHeight="1" x14ac:dyDescent="0.25">
      <c r="B25" s="6"/>
      <c r="C25" s="19" t="s">
        <v>18</v>
      </c>
      <c r="D25" s="76">
        <v>1250</v>
      </c>
      <c r="E25" s="76">
        <v>1250</v>
      </c>
      <c r="F25" s="76">
        <v>1250</v>
      </c>
      <c r="G25" s="76">
        <v>1250</v>
      </c>
      <c r="H25" s="76">
        <v>1250</v>
      </c>
      <c r="I25" s="76">
        <v>1250</v>
      </c>
      <c r="J25" s="76">
        <v>1250</v>
      </c>
      <c r="K25" s="76">
        <v>1250</v>
      </c>
      <c r="L25" s="76">
        <v>1250</v>
      </c>
      <c r="M25" s="76">
        <v>1250</v>
      </c>
      <c r="N25" s="76">
        <v>1250</v>
      </c>
      <c r="O25" s="76">
        <v>1250</v>
      </c>
      <c r="P25" s="36">
        <f t="shared" si="2"/>
        <v>15000</v>
      </c>
    </row>
    <row r="26" spans="2:16" ht="15.9" customHeight="1" x14ac:dyDescent="0.25">
      <c r="B26" s="6"/>
      <c r="C26" s="19" t="s">
        <v>19</v>
      </c>
      <c r="D26" s="76">
        <v>0</v>
      </c>
      <c r="E26" s="76"/>
      <c r="F26" s="76"/>
      <c r="G26" s="76"/>
      <c r="H26" s="76"/>
      <c r="I26" s="76"/>
      <c r="J26" s="76"/>
      <c r="K26" s="76"/>
      <c r="L26" s="76"/>
      <c r="M26" s="76"/>
      <c r="N26" s="76"/>
      <c r="O26" s="76"/>
      <c r="P26" s="36">
        <f t="shared" si="2"/>
        <v>0</v>
      </c>
    </row>
    <row r="27" spans="2:16" ht="15.9" customHeight="1" x14ac:dyDescent="0.25">
      <c r="B27" s="6"/>
      <c r="C27" s="19" t="s">
        <v>20</v>
      </c>
      <c r="D27" s="76">
        <v>0</v>
      </c>
      <c r="E27" s="76"/>
      <c r="F27" s="76"/>
      <c r="G27" s="76"/>
      <c r="H27" s="76"/>
      <c r="I27" s="76"/>
      <c r="J27" s="76"/>
      <c r="K27" s="76"/>
      <c r="L27" s="76"/>
      <c r="M27" s="76"/>
      <c r="N27" s="76"/>
      <c r="O27" s="76"/>
      <c r="P27" s="36">
        <f t="shared" si="2"/>
        <v>0</v>
      </c>
    </row>
    <row r="28" spans="2:16" ht="15.9" customHeight="1" x14ac:dyDescent="0.25">
      <c r="B28" s="6"/>
      <c r="C28" s="19" t="s">
        <v>21</v>
      </c>
      <c r="D28" s="76">
        <v>200</v>
      </c>
      <c r="E28" s="76"/>
      <c r="F28" s="76"/>
      <c r="G28" s="76"/>
      <c r="H28" s="76"/>
      <c r="I28" s="76"/>
      <c r="J28" s="76"/>
      <c r="K28" s="76"/>
      <c r="L28" s="76"/>
      <c r="M28" s="76"/>
      <c r="N28" s="76"/>
      <c r="O28" s="76"/>
      <c r="P28" s="36">
        <f t="shared" si="2"/>
        <v>200</v>
      </c>
    </row>
    <row r="29" spans="2:16" ht="15.9" customHeight="1" x14ac:dyDescent="0.25">
      <c r="B29" s="6"/>
      <c r="C29" s="19" t="s">
        <v>22</v>
      </c>
      <c r="D29" s="76">
        <f t="shared" ref="D29:O29" si="3">800/12</f>
        <v>66.666666666666671</v>
      </c>
      <c r="E29" s="76">
        <f t="shared" si="3"/>
        <v>66.666666666666671</v>
      </c>
      <c r="F29" s="76">
        <f t="shared" si="3"/>
        <v>66.666666666666671</v>
      </c>
      <c r="G29" s="76">
        <f t="shared" si="3"/>
        <v>66.666666666666671</v>
      </c>
      <c r="H29" s="76">
        <f t="shared" si="3"/>
        <v>66.666666666666671</v>
      </c>
      <c r="I29" s="76">
        <f t="shared" si="3"/>
        <v>66.666666666666671</v>
      </c>
      <c r="J29" s="76">
        <f t="shared" si="3"/>
        <v>66.666666666666671</v>
      </c>
      <c r="K29" s="76">
        <f t="shared" si="3"/>
        <v>66.666666666666671</v>
      </c>
      <c r="L29" s="76">
        <f t="shared" si="3"/>
        <v>66.666666666666671</v>
      </c>
      <c r="M29" s="76">
        <f t="shared" si="3"/>
        <v>66.666666666666671</v>
      </c>
      <c r="N29" s="76">
        <f t="shared" si="3"/>
        <v>66.666666666666671</v>
      </c>
      <c r="O29" s="76">
        <f t="shared" si="3"/>
        <v>66.666666666666671</v>
      </c>
      <c r="P29" s="36">
        <f t="shared" si="2"/>
        <v>799.99999999999989</v>
      </c>
    </row>
    <row r="30" spans="2:16" ht="15.9" customHeight="1" x14ac:dyDescent="0.25">
      <c r="B30" s="6"/>
      <c r="C30" s="19" t="s">
        <v>23</v>
      </c>
      <c r="D30" s="76">
        <v>500</v>
      </c>
      <c r="E30" s="76"/>
      <c r="F30" s="76"/>
      <c r="G30" s="76"/>
      <c r="H30" s="76"/>
      <c r="I30" s="76"/>
      <c r="J30" s="76"/>
      <c r="K30" s="76"/>
      <c r="L30" s="76"/>
      <c r="M30" s="76"/>
      <c r="N30" s="76"/>
      <c r="O30" s="76"/>
      <c r="P30" s="36">
        <f t="shared" si="2"/>
        <v>500</v>
      </c>
    </row>
    <row r="31" spans="2:16" ht="15.9" customHeight="1" x14ac:dyDescent="0.25">
      <c r="B31" s="6"/>
      <c r="C31" s="19" t="s">
        <v>24</v>
      </c>
      <c r="D31" s="76">
        <v>3700</v>
      </c>
      <c r="E31" s="76"/>
      <c r="F31" s="76"/>
      <c r="G31" s="76"/>
      <c r="H31" s="76"/>
      <c r="I31" s="76"/>
      <c r="J31" s="76"/>
      <c r="K31" s="76"/>
      <c r="L31" s="76"/>
      <c r="M31" s="76"/>
      <c r="N31" s="76"/>
      <c r="O31" s="76"/>
      <c r="P31" s="36">
        <f t="shared" si="2"/>
        <v>3700</v>
      </c>
    </row>
    <row r="32" spans="2:16" ht="15.9" customHeight="1" x14ac:dyDescent="0.25">
      <c r="B32" s="6"/>
      <c r="C32" s="19" t="s">
        <v>25</v>
      </c>
      <c r="D32" s="76">
        <v>2</v>
      </c>
      <c r="E32" s="76">
        <v>2</v>
      </c>
      <c r="F32" s="76">
        <v>2</v>
      </c>
      <c r="G32" s="76">
        <v>2</v>
      </c>
      <c r="H32" s="76">
        <v>2</v>
      </c>
      <c r="I32" s="76">
        <v>2</v>
      </c>
      <c r="J32" s="76">
        <v>2</v>
      </c>
      <c r="K32" s="76">
        <v>2</v>
      </c>
      <c r="L32" s="76">
        <v>2</v>
      </c>
      <c r="M32" s="76">
        <v>2</v>
      </c>
      <c r="N32" s="76">
        <v>2</v>
      </c>
      <c r="O32" s="76">
        <v>2</v>
      </c>
      <c r="P32" s="36">
        <f t="shared" si="2"/>
        <v>24</v>
      </c>
    </row>
    <row r="33" spans="2:16" ht="15.9" customHeight="1" x14ac:dyDescent="0.25">
      <c r="B33" s="6"/>
      <c r="C33" s="19" t="s">
        <v>3</v>
      </c>
      <c r="D33" s="76">
        <v>15</v>
      </c>
      <c r="E33" s="76">
        <v>15</v>
      </c>
      <c r="F33" s="76">
        <v>15</v>
      </c>
      <c r="G33" s="76">
        <v>15</v>
      </c>
      <c r="H33" s="76">
        <v>15</v>
      </c>
      <c r="I33" s="76">
        <v>15</v>
      </c>
      <c r="J33" s="76">
        <v>15</v>
      </c>
      <c r="K33" s="76">
        <v>15</v>
      </c>
      <c r="L33" s="76">
        <v>15</v>
      </c>
      <c r="M33" s="76">
        <v>15</v>
      </c>
      <c r="N33" s="76">
        <v>15</v>
      </c>
      <c r="O33" s="76">
        <v>15</v>
      </c>
      <c r="P33" s="36">
        <f t="shared" si="2"/>
        <v>180</v>
      </c>
    </row>
    <row r="34" spans="2:16" ht="15.9" customHeight="1" x14ac:dyDescent="0.25">
      <c r="B34" s="6"/>
      <c r="C34" s="19" t="s">
        <v>26</v>
      </c>
      <c r="D34" s="76">
        <v>112</v>
      </c>
      <c r="E34" s="76"/>
      <c r="F34" s="76"/>
      <c r="G34" s="76">
        <v>112</v>
      </c>
      <c r="H34" s="76"/>
      <c r="I34" s="76"/>
      <c r="J34" s="76">
        <v>112</v>
      </c>
      <c r="K34" s="76"/>
      <c r="L34" s="76"/>
      <c r="M34" s="76">
        <v>112</v>
      </c>
      <c r="N34" s="76"/>
      <c r="O34" s="76"/>
      <c r="P34" s="36">
        <f t="shared" si="2"/>
        <v>448</v>
      </c>
    </row>
    <row r="35" spans="2:16" ht="15.9" customHeight="1" x14ac:dyDescent="0.25">
      <c r="B35" s="6"/>
      <c r="C35" s="19" t="s">
        <v>27</v>
      </c>
      <c r="D35" s="76">
        <v>95</v>
      </c>
      <c r="E35" s="76"/>
      <c r="F35" s="76"/>
      <c r="G35" s="76"/>
      <c r="H35" s="76"/>
      <c r="I35" s="76"/>
      <c r="J35" s="76"/>
      <c r="K35" s="76">
        <v>95</v>
      </c>
      <c r="L35" s="76"/>
      <c r="M35" s="76"/>
      <c r="N35" s="76"/>
      <c r="O35" s="76"/>
      <c r="P35" s="36">
        <f t="shared" si="2"/>
        <v>190</v>
      </c>
    </row>
    <row r="36" spans="2:16" s="24" customFormat="1" ht="15.9" customHeight="1" x14ac:dyDescent="0.25">
      <c r="B36" s="33"/>
      <c r="C36" s="34" t="s">
        <v>28</v>
      </c>
      <c r="D36" s="20">
        <f t="shared" ref="D36:P36" si="4">SUM(D17:D35)</f>
        <v>8228.6666666666661</v>
      </c>
      <c r="E36" s="20">
        <f t="shared" si="4"/>
        <v>1353.6666666666667</v>
      </c>
      <c r="F36" s="20">
        <f t="shared" si="4"/>
        <v>1353.6666666666667</v>
      </c>
      <c r="G36" s="20">
        <f t="shared" si="4"/>
        <v>2185.6666666666665</v>
      </c>
      <c r="H36" s="20">
        <f t="shared" si="4"/>
        <v>1353.6666666666667</v>
      </c>
      <c r="I36" s="20">
        <f t="shared" si="4"/>
        <v>1353.6666666666667</v>
      </c>
      <c r="J36" s="20">
        <f t="shared" si="4"/>
        <v>2185.6666666666665</v>
      </c>
      <c r="K36" s="20">
        <f t="shared" si="4"/>
        <v>1696.6666666666667</v>
      </c>
      <c r="L36" s="20">
        <f t="shared" si="4"/>
        <v>1353.6666666666667</v>
      </c>
      <c r="M36" s="20">
        <f t="shared" si="4"/>
        <v>2185.6666666666665</v>
      </c>
      <c r="N36" s="20">
        <f t="shared" si="4"/>
        <v>1353.6666666666667</v>
      </c>
      <c r="O36" s="20">
        <f t="shared" si="4"/>
        <v>1353.6666666666667</v>
      </c>
      <c r="P36" s="20">
        <f t="shared" si="4"/>
        <v>25958</v>
      </c>
    </row>
    <row r="37" spans="2:16" ht="15.9" customHeight="1" x14ac:dyDescent="0.25"/>
    <row r="38" spans="2:16" ht="15.9" customHeight="1" x14ac:dyDescent="0.25">
      <c r="C38" s="1" t="s">
        <v>29</v>
      </c>
      <c r="D38" s="23">
        <f t="shared" ref="D38:P38" si="5">D14-D36</f>
        <v>-6923.6666666666661</v>
      </c>
      <c r="E38" s="23">
        <f t="shared" si="5"/>
        <v>-48.666666666666742</v>
      </c>
      <c r="F38" s="23">
        <f t="shared" si="5"/>
        <v>-48.666666666666742</v>
      </c>
      <c r="G38" s="23">
        <f t="shared" si="5"/>
        <v>-880.66666666666652</v>
      </c>
      <c r="H38" s="23">
        <f t="shared" si="5"/>
        <v>-48.666666666666742</v>
      </c>
      <c r="I38" s="23">
        <f t="shared" si="5"/>
        <v>-48.666666666666742</v>
      </c>
      <c r="J38" s="23">
        <f t="shared" si="5"/>
        <v>-880.66666666666652</v>
      </c>
      <c r="K38" s="23">
        <f t="shared" si="5"/>
        <v>-391.66666666666674</v>
      </c>
      <c r="L38" s="23">
        <f t="shared" si="5"/>
        <v>-48.666666666666742</v>
      </c>
      <c r="M38" s="23">
        <f t="shared" si="5"/>
        <v>-880.66666666666652</v>
      </c>
      <c r="N38" s="23">
        <f t="shared" si="5"/>
        <v>-48.666666666666742</v>
      </c>
      <c r="O38" s="23">
        <f t="shared" si="5"/>
        <v>-48.666666666666742</v>
      </c>
      <c r="P38" s="23">
        <f t="shared" si="5"/>
        <v>-10298</v>
      </c>
    </row>
    <row r="39" spans="2:16" ht="15.9" customHeight="1" x14ac:dyDescent="0.25"/>
    <row r="40" spans="2:16" ht="15.9" customHeight="1" x14ac:dyDescent="0.25">
      <c r="C40" s="32" t="s">
        <v>36</v>
      </c>
    </row>
    <row r="41" spans="2:16" ht="15.9" customHeight="1" x14ac:dyDescent="0.25">
      <c r="C41" s="39" t="s">
        <v>31</v>
      </c>
      <c r="D41" s="44">
        <f t="shared" ref="D41:P41" si="6">D$38*$D$8</f>
        <v>-3461.833333333333</v>
      </c>
      <c r="E41" s="44">
        <f t="shared" si="6"/>
        <v>-24.333333333333371</v>
      </c>
      <c r="F41" s="44">
        <f t="shared" si="6"/>
        <v>-24.333333333333371</v>
      </c>
      <c r="G41" s="44">
        <f t="shared" si="6"/>
        <v>-440.33333333333326</v>
      </c>
      <c r="H41" s="44">
        <f t="shared" si="6"/>
        <v>-24.333333333333371</v>
      </c>
      <c r="I41" s="44">
        <f t="shared" si="6"/>
        <v>-24.333333333333371</v>
      </c>
      <c r="J41" s="44">
        <f t="shared" si="6"/>
        <v>-440.33333333333326</v>
      </c>
      <c r="K41" s="44">
        <f t="shared" si="6"/>
        <v>-195.83333333333337</v>
      </c>
      <c r="L41" s="44">
        <f t="shared" si="6"/>
        <v>-24.333333333333371</v>
      </c>
      <c r="M41" s="44">
        <f t="shared" si="6"/>
        <v>-440.33333333333326</v>
      </c>
      <c r="N41" s="44">
        <f t="shared" si="6"/>
        <v>-24.333333333333371</v>
      </c>
      <c r="O41" s="44">
        <f t="shared" si="6"/>
        <v>-24.333333333333371</v>
      </c>
      <c r="P41" s="44">
        <f t="shared" si="6"/>
        <v>-5149</v>
      </c>
    </row>
    <row r="42" spans="2:16" ht="15.9" customHeight="1" x14ac:dyDescent="0.25">
      <c r="C42" s="39" t="s">
        <v>32</v>
      </c>
      <c r="D42" s="44">
        <f t="shared" ref="D42:P42" si="7">D$38*$D$9</f>
        <v>-3461.833333333333</v>
      </c>
      <c r="E42" s="44">
        <f t="shared" si="7"/>
        <v>-24.333333333333371</v>
      </c>
      <c r="F42" s="44">
        <f t="shared" si="7"/>
        <v>-24.333333333333371</v>
      </c>
      <c r="G42" s="44">
        <f t="shared" si="7"/>
        <v>-440.33333333333326</v>
      </c>
      <c r="H42" s="44">
        <f t="shared" si="7"/>
        <v>-24.333333333333371</v>
      </c>
      <c r="I42" s="44">
        <f t="shared" si="7"/>
        <v>-24.333333333333371</v>
      </c>
      <c r="J42" s="44">
        <f t="shared" si="7"/>
        <v>-440.33333333333326</v>
      </c>
      <c r="K42" s="44">
        <f t="shared" si="7"/>
        <v>-195.83333333333337</v>
      </c>
      <c r="L42" s="44">
        <f t="shared" si="7"/>
        <v>-24.333333333333371</v>
      </c>
      <c r="M42" s="44">
        <f t="shared" si="7"/>
        <v>-440.33333333333326</v>
      </c>
      <c r="N42" s="44">
        <f t="shared" si="7"/>
        <v>-24.333333333333371</v>
      </c>
      <c r="O42" s="44">
        <f t="shared" si="7"/>
        <v>-24.333333333333371</v>
      </c>
      <c r="P42" s="44">
        <f t="shared" si="7"/>
        <v>-5149</v>
      </c>
    </row>
    <row r="43" spans="2:16" ht="15.9" customHeight="1" x14ac:dyDescent="0.25"/>
    <row r="44" spans="2:16" ht="15.9" hidden="1" customHeight="1" x14ac:dyDescent="0.25"/>
    <row r="45" spans="2:16" ht="15.9" hidden="1" customHeight="1" x14ac:dyDescent="0.25"/>
    <row r="46" spans="2:16" ht="15.9" hidden="1" customHeight="1" x14ac:dyDescent="0.25"/>
    <row r="47" spans="2:16" ht="15.9" hidden="1" customHeight="1" x14ac:dyDescent="0.25"/>
    <row r="48" spans="2:16" ht="15.9" hidden="1" customHeight="1" x14ac:dyDescent="0.25">
      <c r="D48" s="40">
        <v>36708</v>
      </c>
    </row>
    <row r="49" spans="4:4" ht="15.9" hidden="1" customHeight="1" x14ac:dyDescent="0.25">
      <c r="D49" s="40">
        <v>37073</v>
      </c>
    </row>
    <row r="50" spans="4:4" ht="15.9" hidden="1" customHeight="1" x14ac:dyDescent="0.25">
      <c r="D50" s="40">
        <v>37438</v>
      </c>
    </row>
    <row r="51" spans="4:4" ht="15.9" hidden="1" customHeight="1" x14ac:dyDescent="0.25">
      <c r="D51" s="40">
        <v>37803</v>
      </c>
    </row>
    <row r="52" spans="4:4" ht="15.9" hidden="1" customHeight="1" x14ac:dyDescent="0.25">
      <c r="D52" s="40">
        <v>38169</v>
      </c>
    </row>
    <row r="53" spans="4:4" ht="15.9" hidden="1" customHeight="1" x14ac:dyDescent="0.25">
      <c r="D53" s="40">
        <v>38534</v>
      </c>
    </row>
    <row r="54" spans="4:4" ht="15.9" hidden="1" customHeight="1" x14ac:dyDescent="0.25">
      <c r="D54" s="40">
        <v>38899</v>
      </c>
    </row>
    <row r="55" spans="4:4" ht="15.9" hidden="1" customHeight="1" x14ac:dyDescent="0.25">
      <c r="D55" s="40">
        <v>39264</v>
      </c>
    </row>
    <row r="56" spans="4:4" ht="15.9" hidden="1" customHeight="1" x14ac:dyDescent="0.25">
      <c r="D56" s="40">
        <v>39630</v>
      </c>
    </row>
    <row r="57" spans="4:4" ht="15.9" hidden="1" customHeight="1" x14ac:dyDescent="0.25">
      <c r="D57" s="40">
        <v>39995</v>
      </c>
    </row>
    <row r="58" spans="4:4" ht="15.9" hidden="1" customHeight="1" x14ac:dyDescent="0.25">
      <c r="D58" s="40">
        <v>40360</v>
      </c>
    </row>
    <row r="59" spans="4:4" ht="15.9" hidden="1" customHeight="1" x14ac:dyDescent="0.25">
      <c r="D59" s="40">
        <v>40725</v>
      </c>
    </row>
    <row r="60" spans="4:4" ht="15.9" hidden="1" customHeight="1" x14ac:dyDescent="0.25">
      <c r="D60" s="40">
        <v>41091</v>
      </c>
    </row>
    <row r="61" spans="4:4" ht="15.9" hidden="1" customHeight="1" x14ac:dyDescent="0.25">
      <c r="D61" s="40">
        <v>41456</v>
      </c>
    </row>
    <row r="62" spans="4:4" ht="15.9" hidden="1" customHeight="1" x14ac:dyDescent="0.25">
      <c r="D62" s="40">
        <v>41821</v>
      </c>
    </row>
    <row r="63" spans="4:4" ht="15.9" hidden="1" customHeight="1" x14ac:dyDescent="0.25">
      <c r="D63" s="40">
        <v>42186</v>
      </c>
    </row>
    <row r="64" spans="4:4" ht="15.9" hidden="1" customHeight="1" x14ac:dyDescent="0.25">
      <c r="D64" s="40">
        <v>42552</v>
      </c>
    </row>
    <row r="65" spans="4:4" ht="15.9" hidden="1" customHeight="1" x14ac:dyDescent="0.25">
      <c r="D65" s="40">
        <v>42917</v>
      </c>
    </row>
    <row r="66" spans="4:4" ht="15.9" hidden="1" customHeight="1" x14ac:dyDescent="0.25">
      <c r="D66" s="40">
        <v>43282</v>
      </c>
    </row>
    <row r="67" spans="4:4" ht="15.9" hidden="1" customHeight="1" x14ac:dyDescent="0.25">
      <c r="D67" s="40">
        <v>43647</v>
      </c>
    </row>
    <row r="68" spans="4:4" ht="15.9" hidden="1" customHeight="1" x14ac:dyDescent="0.25">
      <c r="D68" s="40">
        <v>44013</v>
      </c>
    </row>
    <row r="69" spans="4:4" ht="15.9" hidden="1" customHeight="1" x14ac:dyDescent="0.25">
      <c r="D69" s="40">
        <v>44378</v>
      </c>
    </row>
    <row r="70" spans="4:4" ht="15.9" hidden="1" customHeight="1" x14ac:dyDescent="0.25">
      <c r="D70" s="40">
        <v>44743</v>
      </c>
    </row>
    <row r="71" spans="4:4" ht="15.9" hidden="1" customHeight="1" x14ac:dyDescent="0.25">
      <c r="D71" s="40">
        <v>45108</v>
      </c>
    </row>
    <row r="72" spans="4:4" ht="15.9" hidden="1" customHeight="1" x14ac:dyDescent="0.25">
      <c r="D72" s="40">
        <v>45474</v>
      </c>
    </row>
    <row r="73" spans="4:4" ht="15.9" hidden="1" customHeight="1" x14ac:dyDescent="0.25">
      <c r="D73" s="40">
        <v>45839</v>
      </c>
    </row>
    <row r="74" spans="4:4" ht="15.9" hidden="1" customHeight="1" x14ac:dyDescent="0.25">
      <c r="D74" s="40">
        <v>46204</v>
      </c>
    </row>
    <row r="75" spans="4:4" ht="15.9" hidden="1" customHeight="1" x14ac:dyDescent="0.25">
      <c r="D75" s="40">
        <v>46569</v>
      </c>
    </row>
    <row r="76" spans="4:4" ht="15.9" hidden="1" customHeight="1" x14ac:dyDescent="0.25">
      <c r="D76" s="40">
        <v>46935</v>
      </c>
    </row>
    <row r="77" spans="4:4" ht="15.9" hidden="1" customHeight="1" x14ac:dyDescent="0.25">
      <c r="D77" s="40">
        <v>47300</v>
      </c>
    </row>
    <row r="78" spans="4:4" ht="15.9" hidden="1" customHeight="1" x14ac:dyDescent="0.25">
      <c r="D78" s="40">
        <v>47665</v>
      </c>
    </row>
    <row r="79" spans="4:4" ht="15.9" hidden="1" customHeight="1" x14ac:dyDescent="0.25">
      <c r="D79" s="40">
        <v>48030</v>
      </c>
    </row>
    <row r="80" spans="4:4" ht="15.9" hidden="1" customHeight="1" x14ac:dyDescent="0.25">
      <c r="D80" s="40">
        <v>48396</v>
      </c>
    </row>
    <row r="81" spans="4:4" ht="15.9" hidden="1" customHeight="1" x14ac:dyDescent="0.25">
      <c r="D81" s="40">
        <v>48761</v>
      </c>
    </row>
    <row r="82" spans="4:4" ht="15.9" hidden="1" customHeight="1" x14ac:dyDescent="0.25">
      <c r="D82" s="40">
        <v>49126</v>
      </c>
    </row>
    <row r="83" spans="4:4" ht="15.9" hidden="1" customHeight="1" x14ac:dyDescent="0.25">
      <c r="D83" s="40">
        <v>49491</v>
      </c>
    </row>
    <row r="84" spans="4:4" ht="15.9" hidden="1" customHeight="1" x14ac:dyDescent="0.25">
      <c r="D84" s="40">
        <v>49857</v>
      </c>
    </row>
    <row r="85" spans="4:4" ht="15.9" hidden="1" customHeight="1" x14ac:dyDescent="0.25">
      <c r="D85" s="40">
        <v>50222</v>
      </c>
    </row>
    <row r="86" spans="4:4" ht="15.9" hidden="1" customHeight="1" x14ac:dyDescent="0.25">
      <c r="D86" s="40">
        <v>50587</v>
      </c>
    </row>
    <row r="87" spans="4:4" ht="15.9" hidden="1" customHeight="1" x14ac:dyDescent="0.25">
      <c r="D87" s="40">
        <v>50952</v>
      </c>
    </row>
    <row r="88" spans="4:4" ht="15.9" hidden="1" customHeight="1" x14ac:dyDescent="0.25">
      <c r="D88" s="40">
        <v>51318</v>
      </c>
    </row>
    <row r="89" spans="4:4" ht="15.9" hidden="1" customHeight="1" x14ac:dyDescent="0.25">
      <c r="D89" s="40">
        <v>51683</v>
      </c>
    </row>
    <row r="90" spans="4:4" ht="15.9" hidden="1" customHeight="1" x14ac:dyDescent="0.25">
      <c r="D90" s="40">
        <v>52048</v>
      </c>
    </row>
    <row r="91" spans="4:4" ht="15.9" hidden="1" customHeight="1" x14ac:dyDescent="0.25">
      <c r="D91" s="40">
        <v>52413</v>
      </c>
    </row>
    <row r="92" spans="4:4" ht="15.9" hidden="1" customHeight="1" x14ac:dyDescent="0.25">
      <c r="D92" s="40">
        <v>52779</v>
      </c>
    </row>
    <row r="93" spans="4:4" ht="15.9" hidden="1" customHeight="1" x14ac:dyDescent="0.25">
      <c r="D93" s="40">
        <v>53144</v>
      </c>
    </row>
    <row r="94" spans="4:4" ht="15.9" hidden="1" customHeight="1" x14ac:dyDescent="0.25">
      <c r="D94" s="40">
        <v>53509</v>
      </c>
    </row>
    <row r="95" spans="4:4" ht="15.9" hidden="1" customHeight="1" x14ac:dyDescent="0.25">
      <c r="D95" s="40">
        <v>53874</v>
      </c>
    </row>
    <row r="96" spans="4:4" ht="15.9" hidden="1" customHeight="1" x14ac:dyDescent="0.25">
      <c r="D96" s="40">
        <v>54240</v>
      </c>
    </row>
    <row r="97" spans="4:4" ht="15.9" hidden="1" customHeight="1" x14ac:dyDescent="0.25">
      <c r="D97" s="40">
        <v>54605</v>
      </c>
    </row>
    <row r="98" spans="4:4" ht="15.9" hidden="1" customHeight="1" x14ac:dyDescent="0.25">
      <c r="D98" s="40">
        <v>54970</v>
      </c>
    </row>
    <row r="99" spans="4:4" ht="15.9" hidden="1" customHeight="1" x14ac:dyDescent="0.25"/>
  </sheetData>
  <sheetProtection password="E309" sheet="1" objects="1" scenarios="1"/>
  <mergeCells count="5">
    <mergeCell ref="L1:P1"/>
    <mergeCell ref="E8:G8"/>
    <mergeCell ref="E9:G9"/>
    <mergeCell ref="D5:K5"/>
    <mergeCell ref="H1:I1"/>
  </mergeCells>
  <phoneticPr fontId="3" type="noConversion"/>
  <conditionalFormatting sqref="D38:P38">
    <cfRule type="cellIs" dxfId="3" priority="1" stopIfTrue="1" operator="greaterThanOrEqual">
      <formula>0</formula>
    </cfRule>
  </conditionalFormatting>
  <dataValidations count="1">
    <dataValidation allowBlank="1" showInputMessage="1" showErrorMessage="1" prompt="Input / change." sqref="D17:O35 D12:O13 D8"/>
  </dataValidations>
  <hyperlinks>
    <hyperlink ref="H1" location="Summary!A1" display="Back to Summary"/>
    <hyperlink ref="H1:I1" location="Content!A1" display="Back to Content"/>
    <hyperlink ref="C3" r:id="rId1"/>
  </hyperlinks>
  <pageMargins left="0.47" right="0.3" top="0.65" bottom="0.8" header="0.5" footer="0.5"/>
  <pageSetup paperSize="9" scale="69" orientation="landscape"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Content</vt:lpstr>
      <vt:lpstr>Summary</vt:lpstr>
      <vt:lpstr>Property 1</vt:lpstr>
      <vt:lpstr>Property 2</vt:lpstr>
      <vt:lpstr>Property 3</vt:lpstr>
      <vt:lpstr>Property 4</vt:lpstr>
      <vt:lpstr>Property 5</vt:lpstr>
      <vt:lpstr>Property 6</vt:lpstr>
      <vt:lpstr>Property 7</vt:lpstr>
      <vt:lpstr>Property 8</vt:lpstr>
      <vt:lpstr>Property 9</vt:lpstr>
      <vt:lpstr>Property 10</vt:lpstr>
      <vt:lpstr>Terms of Use</vt:lpstr>
      <vt:lpstr>Summary!Print_Area</vt:lpstr>
    </vt:vector>
  </TitlesOfParts>
  <Company>www.investmentpropertycalculator.com.au</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Rental Investment Property Management Spreadsheet</dc:title>
  <dc:creator>Patrick Shi</dc:creator>
  <cp:lastModifiedBy>Patrick Shi</cp:lastModifiedBy>
  <cp:lastPrinted>2010-03-17T23:25:12Z</cp:lastPrinted>
  <dcterms:created xsi:type="dcterms:W3CDTF">2010-03-03T09:00:28Z</dcterms:created>
  <dcterms:modified xsi:type="dcterms:W3CDTF">2018-07-04T03:43:54Z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Yuquan Shi</vt:lpwstr>
  </property>
</Properties>
</file>